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475"/>
  </bookViews>
  <sheets>
    <sheet name="AGRADECIMENTOS" sheetId="34" r:id="rId1"/>
    <sheet name="POSTAGENS" sheetId="33" r:id="rId2"/>
    <sheet name="CALENDÁRIO" sheetId="1" r:id="rId3"/>
  </sheets>
  <definedNames>
    <definedName name="_xlnm._FilterDatabase" localSheetId="2" hidden="1">CALENDÁRIO!$I$4:$I$43</definedName>
    <definedName name="AnoParaExibição" localSheetId="2">CALENDÁRIO!$H$3</definedName>
    <definedName name="_xlnm.Print_Area" localSheetId="2">CALENDÁRIO!$B$2:$H$43</definedName>
    <definedName name="_xlnm.Print_Area" localSheetId="1">POSTAGENS!$C:$J</definedName>
    <definedName name="calendário" localSheetId="2">tabeladedias+CALENDÁRIO!primeiradata-WEEKDAY(CALENDÁRIO!primeiradata)-diasdasemana_opção</definedName>
    <definedName name="datadeinício" localSheetId="2">DATE(CALENDÁRIO!AnoParaExibição,CALENDÁRIO!mês,1)</definedName>
    <definedName name="DataParaIniciar">CALENDÁRIO!$H$5</definedName>
    <definedName name="Datas">Lição_de_Casa[[  DATA ]]</definedName>
    <definedName name="dias">{0,1,2,3,4,5,6}</definedName>
    <definedName name="diasdasemana">{"Segunda-Feira","Terça-Feira","Quarta-Feira","Quinta-Feira","Sexta-Feira","Sábado","Domingo"}</definedName>
    <definedName name="diasdasemana_opção">MATCH(DataParaIniciar,diasdasemana_posteriores,0)-2</definedName>
    <definedName name="diasdasemana_posteriores">{"Domingo","Sábado","Sexta-Feira","Quinta-Feira","Quarta-Feira","Terça-Feira","Segunda-Feira"}</definedName>
    <definedName name="InícioDaLinhaDaTabela">ROW(Lição_de_Casa[[#Headers],[  DATA ]])</definedName>
    <definedName name="ListadeLiçãodeCasa">Lição_de_Casa[TEMA]</definedName>
    <definedName name="mês" localSheetId="2">MATCH(CALENDÁRIO!MêsParaExibição,meses,0)</definedName>
    <definedName name="meses">{"Janeiro","Fevereiro","Março","Abril","Maio","Junho","Julho","Agosto","Setembro","Outubro","Novembro","Dezembro"}</definedName>
    <definedName name="MêsParaExibição" localSheetId="2">CALENDÁRIO!$H$2</definedName>
    <definedName name="MêsParaExibiçãoNúmero" localSheetId="2">MATCH(CALENDÁRIO!MêsParaExibição,meses,0)</definedName>
    <definedName name="ndx" localSheetId="2">ROUNDUP(MATCH(2,1/FREQUENCY(DATE(CALENDÁRIO!AnoParaExibição,CALENDÁRIO!MêsParaExibiçãoNúmero,1),CALENDÁRIO!calendário))/7,0)</definedName>
    <definedName name="primeiradata" localSheetId="2">DATE(CALENDÁRIO!AnoParaExibição,CALENDÁRIO!mês,1)</definedName>
    <definedName name="semanas">{0;1;2;3;4;5;6}</definedName>
    <definedName name="tabeladedias">dias+semanas*7</definedName>
    <definedName name="TarefasDiárias">CALENDÁRIO!$B$9:$H$13,CALENDÁRIO!$B$15:$H$19,CALENDÁRIO!$B$21:$H$25,CALENDÁRIO!$B$27:$H$31,CALENDÁRIO!$B$33:$H$37,CALENDÁRIO!$B$39:$C$43</definedName>
    <definedName name="_xlnm.Print_Titles" localSheetId="1">POSTAGENS!$4:$4</definedName>
  </definedNames>
  <calcPr calcId="144525"/>
</workbook>
</file>

<file path=xl/calcChain.xml><?xml version="1.0" encoding="utf-8"?>
<calcChain xmlns="http://schemas.openxmlformats.org/spreadsheetml/2006/main">
  <c r="F5" i="33" l="1"/>
  <c r="G5" i="33"/>
  <c r="H5" i="33"/>
  <c r="D14" i="1" l="1"/>
  <c r="D18" i="1" s="1" a="1"/>
  <c r="D18" i="1" s="1"/>
  <c r="D16" i="1" l="1" a="1"/>
  <c r="D16" i="1" s="1"/>
  <c r="D19" i="1" a="1"/>
  <c r="D19" i="1" s="1"/>
  <c r="D17" i="1" a="1"/>
  <c r="D17" i="1" s="1"/>
  <c r="F8" i="1" l="1"/>
  <c r="F7" i="1" s="1"/>
  <c r="H38" i="1"/>
  <c r="H32" i="1"/>
  <c r="H26" i="1"/>
  <c r="H20" i="1"/>
  <c r="H14" i="1"/>
  <c r="G38" i="1"/>
  <c r="G32" i="1"/>
  <c r="G26" i="1"/>
  <c r="G20" i="1"/>
  <c r="G14" i="1"/>
  <c r="F38" i="1"/>
  <c r="F32" i="1"/>
  <c r="F26" i="1"/>
  <c r="F20" i="1"/>
  <c r="F14" i="1"/>
  <c r="E38" i="1"/>
  <c r="E32" i="1"/>
  <c r="E26" i="1"/>
  <c r="E20" i="1"/>
  <c r="E14" i="1"/>
  <c r="E15" i="1" s="1"/>
  <c r="D20" i="1"/>
  <c r="D38" i="1"/>
  <c r="D32" i="1"/>
  <c r="D26" i="1"/>
  <c r="C38" i="1"/>
  <c r="C32" i="1"/>
  <c r="C26" i="1"/>
  <c r="C20" i="1"/>
  <c r="C14" i="1"/>
  <c r="C15" i="1" s="1" a="1"/>
  <c r="C15" i="1" s="1"/>
  <c r="B38" i="1"/>
  <c r="B32" i="1"/>
  <c r="B26" i="1"/>
  <c r="B27" i="1" s="1" a="1"/>
  <c r="B27" i="1" s="1"/>
  <c r="B20" i="1"/>
  <c r="B14" i="1"/>
  <c r="H8" i="1"/>
  <c r="H7" i="1" s="1"/>
  <c r="G8" i="1"/>
  <c r="E8" i="1"/>
  <c r="E7" i="1" s="1"/>
  <c r="D8" i="1"/>
  <c r="D7" i="1" s="1"/>
  <c r="C8" i="1"/>
  <c r="C7" i="1" s="1"/>
  <c r="B8" i="1"/>
  <c r="B7" i="1" s="1"/>
  <c r="G7" i="1" l="1"/>
  <c r="G9" i="1"/>
  <c r="C28" i="1" a="1"/>
  <c r="C28" i="1" s="1"/>
  <c r="C29" i="1" a="1"/>
  <c r="C29" i="1" s="1"/>
  <c r="C27" i="1" a="1"/>
  <c r="C27" i="1" s="1"/>
  <c r="C30" i="1" a="1"/>
  <c r="C30" i="1" s="1"/>
  <c r="F24" i="1" a="1"/>
  <c r="F24" i="1" s="1"/>
  <c r="F21" i="1" a="1"/>
  <c r="F21" i="1" s="1"/>
  <c r="F25" i="1" a="1"/>
  <c r="F25" i="1" s="1"/>
  <c r="F22" i="1" a="1"/>
  <c r="F22" i="1" s="1"/>
  <c r="F23" i="1" a="1"/>
  <c r="F23" i="1" s="1"/>
  <c r="E22" i="1" a="1"/>
  <c r="E22" i="1" s="1"/>
  <c r="E25" i="1" a="1"/>
  <c r="E25" i="1" s="1"/>
  <c r="E23" i="1" a="1"/>
  <c r="E23" i="1" s="1"/>
  <c r="E21" i="1" a="1"/>
  <c r="E21" i="1" s="1"/>
  <c r="E24" i="1" a="1"/>
  <c r="E24" i="1" s="1"/>
  <c r="B22" i="1" a="1"/>
  <c r="B22" i="1" s="1"/>
  <c r="B21" i="1" a="1"/>
  <c r="B21" i="1" s="1"/>
  <c r="B23" i="1" a="1"/>
  <c r="B23" i="1" s="1"/>
  <c r="B25" i="1" a="1"/>
  <c r="B25" i="1" s="1"/>
  <c r="B24" i="1" a="1"/>
  <c r="B24" i="1" s="1"/>
  <c r="D22" i="1" a="1"/>
  <c r="D22" i="1" s="1"/>
  <c r="D23" i="1" a="1"/>
  <c r="D23" i="1" s="1"/>
  <c r="D21" i="1" a="1"/>
  <c r="D21" i="1" s="1"/>
  <c r="D25" i="1" a="1"/>
  <c r="D25" i="1" s="1"/>
  <c r="D24" i="1" a="1"/>
  <c r="D24" i="1" s="1"/>
  <c r="G22" i="1" a="1"/>
  <c r="G22" i="1" s="1"/>
  <c r="G25" i="1" a="1"/>
  <c r="G25" i="1" s="1"/>
  <c r="G23" i="1" a="1"/>
  <c r="G23" i="1" s="1"/>
  <c r="G24" i="1" a="1"/>
  <c r="G24" i="1" s="1"/>
  <c r="G21" i="1" a="1"/>
  <c r="G21" i="1" s="1"/>
  <c r="B28" i="1" a="1"/>
  <c r="B28" i="1" s="1"/>
  <c r="B29" i="1" a="1"/>
  <c r="B29" i="1" s="1"/>
  <c r="B30" i="1" a="1"/>
  <c r="B30" i="1" s="1"/>
  <c r="C22" i="1" a="1"/>
  <c r="C22" i="1" s="1"/>
  <c r="C23" i="1" a="1"/>
  <c r="C23" i="1" s="1"/>
  <c r="C24" i="1" a="1"/>
  <c r="C24" i="1" s="1"/>
  <c r="C25" i="1" a="1"/>
  <c r="C25" i="1" s="1"/>
  <c r="C21" i="1" a="1"/>
  <c r="C21" i="1" s="1"/>
  <c r="H22" i="1" a="1"/>
  <c r="H22" i="1" s="1"/>
  <c r="H25" i="1" a="1"/>
  <c r="H25" i="1" s="1"/>
  <c r="H21" i="1" a="1"/>
  <c r="H21" i="1" s="1"/>
  <c r="H23" i="1" a="1"/>
  <c r="H23" i="1" s="1"/>
  <c r="H24" i="1" a="1"/>
  <c r="H24" i="1" s="1"/>
  <c r="H12" i="1" a="1"/>
  <c r="H12" i="1" s="1"/>
  <c r="H13" i="1" a="1"/>
  <c r="H13" i="1" s="1"/>
  <c r="H11" i="1" a="1"/>
  <c r="H11" i="1" s="1"/>
  <c r="H10" i="1" a="1"/>
  <c r="H10" i="1" s="1"/>
  <c r="D12" i="1" a="1"/>
  <c r="D12" i="1" s="1"/>
  <c r="D11" i="1" a="1"/>
  <c r="D11" i="1" s="1"/>
  <c r="D13" i="1" a="1"/>
  <c r="D13" i="1" s="1"/>
  <c r="D10" i="1" a="1"/>
  <c r="D10" i="1" s="1"/>
  <c r="C11" i="1" a="1"/>
  <c r="C11" i="1" s="1"/>
  <c r="C10" i="1" a="1"/>
  <c r="C10" i="1" s="1"/>
  <c r="C12" i="1" a="1"/>
  <c r="C12" i="1" s="1"/>
  <c r="C13" i="1" a="1"/>
  <c r="C13" i="1" s="1"/>
  <c r="E13" i="1" a="1"/>
  <c r="E13" i="1" s="1"/>
  <c r="E12" i="1" a="1"/>
  <c r="E12" i="1" s="1"/>
  <c r="E10" i="1" a="1"/>
  <c r="E10" i="1" s="1"/>
  <c r="E11" i="1" a="1"/>
  <c r="E11" i="1" s="1"/>
  <c r="B10" i="1" a="1"/>
  <c r="B10" i="1" s="1"/>
  <c r="B13" i="1" a="1"/>
  <c r="B13" i="1" s="1"/>
  <c r="B11" i="1" a="1"/>
  <c r="B11" i="1" s="1"/>
  <c r="B12" i="1" a="1"/>
  <c r="B12" i="1" s="1"/>
  <c r="G11" i="1" a="1"/>
  <c r="G11" i="1" s="1"/>
  <c r="G10" i="1" a="1"/>
  <c r="G10" i="1" s="1"/>
  <c r="G12" i="1" a="1"/>
  <c r="G12" i="1" s="1"/>
  <c r="G13" i="1" a="1"/>
  <c r="G13" i="1" s="1"/>
  <c r="F10" i="1" a="1"/>
  <c r="F10" i="1" s="1"/>
  <c r="F13" i="1" a="1"/>
  <c r="F13" i="1" s="1"/>
  <c r="F11" i="1" a="1"/>
  <c r="F11" i="1" s="1"/>
  <c r="F12" i="1" a="1"/>
  <c r="F12" i="1" s="1"/>
  <c r="F17" i="1" a="1"/>
  <c r="F17" i="1" s="1"/>
  <c r="F19" i="1" a="1"/>
  <c r="F19" i="1" s="1"/>
  <c r="F18" i="1" a="1"/>
  <c r="F18" i="1" s="1"/>
  <c r="F16" i="1" a="1"/>
  <c r="F16" i="1" s="1"/>
  <c r="C17" i="1" a="1"/>
  <c r="C17" i="1" s="1"/>
  <c r="C16" i="1" a="1"/>
  <c r="C16" i="1" s="1"/>
  <c r="C19" i="1" a="1"/>
  <c r="C19" i="1" s="1"/>
  <c r="C18" i="1" a="1"/>
  <c r="C18" i="1" s="1"/>
  <c r="B16" i="1" a="1"/>
  <c r="B16" i="1" s="1"/>
  <c r="B18" i="1" a="1"/>
  <c r="B18" i="1" s="1"/>
  <c r="B17" i="1" a="1"/>
  <c r="B17" i="1" s="1"/>
  <c r="B19" i="1" a="1"/>
  <c r="B19" i="1" s="1"/>
  <c r="G18" i="1" a="1"/>
  <c r="G18" i="1" s="1"/>
  <c r="G17" i="1" a="1"/>
  <c r="G17" i="1" s="1"/>
  <c r="G16" i="1" a="1"/>
  <c r="G16" i="1" s="1"/>
  <c r="G19" i="1" a="1"/>
  <c r="G19" i="1" s="1"/>
  <c r="H19" i="1" a="1"/>
  <c r="H19" i="1" s="1"/>
  <c r="H16" i="1" a="1"/>
  <c r="H16" i="1" s="1"/>
  <c r="H18" i="1" a="1"/>
  <c r="H18" i="1" s="1"/>
  <c r="H17" i="1" a="1"/>
  <c r="H17" i="1" s="1"/>
  <c r="E19" i="1" a="1"/>
  <c r="E19" i="1" s="1"/>
  <c r="E18" i="1" a="1"/>
  <c r="E18" i="1" s="1"/>
  <c r="E17" i="1" a="1"/>
  <c r="E17" i="1" s="1"/>
  <c r="H30" i="1" a="1"/>
  <c r="H30" i="1" s="1"/>
  <c r="H29" i="1" a="1"/>
  <c r="H29" i="1" s="1"/>
  <c r="H31" i="1" a="1"/>
  <c r="H31" i="1" s="1"/>
  <c r="H28" i="1" a="1"/>
  <c r="H28" i="1" s="1"/>
  <c r="E31" i="1" a="1"/>
  <c r="E31" i="1" s="1"/>
  <c r="E30" i="1" a="1"/>
  <c r="E30" i="1" s="1"/>
  <c r="E28" i="1" a="1"/>
  <c r="E28" i="1" s="1"/>
  <c r="E29" i="1" a="1"/>
  <c r="E29" i="1" s="1"/>
  <c r="F28" i="1" a="1"/>
  <c r="F28" i="1" s="1"/>
  <c r="F31" i="1" a="1"/>
  <c r="F31" i="1" s="1"/>
  <c r="F29" i="1" a="1"/>
  <c r="F29" i="1" s="1"/>
  <c r="F30" i="1" a="1"/>
  <c r="F30" i="1" s="1"/>
  <c r="C31" i="1" a="1"/>
  <c r="C31" i="1" s="1"/>
  <c r="B31" i="1" a="1"/>
  <c r="B31" i="1" s="1"/>
  <c r="D30" i="1" a="1"/>
  <c r="D30" i="1" s="1"/>
  <c r="D29" i="1" a="1"/>
  <c r="D29" i="1" s="1"/>
  <c r="D31" i="1" a="1"/>
  <c r="D31" i="1" s="1"/>
  <c r="D28" i="1" a="1"/>
  <c r="D28" i="1" s="1"/>
  <c r="G29" i="1" a="1"/>
  <c r="G29" i="1" s="1"/>
  <c r="G28" i="1" a="1"/>
  <c r="G28" i="1" s="1"/>
  <c r="G30" i="1" a="1"/>
  <c r="G30" i="1" s="1"/>
  <c r="G31" i="1" a="1"/>
  <c r="G31" i="1" s="1"/>
  <c r="D36" i="1" a="1"/>
  <c r="D36" i="1" s="1"/>
  <c r="D37" i="1" a="1"/>
  <c r="D37" i="1" s="1"/>
  <c r="D35" i="1" a="1"/>
  <c r="D35" i="1" s="1"/>
  <c r="D34" i="1" a="1"/>
  <c r="D34" i="1" s="1"/>
  <c r="C35" i="1" a="1"/>
  <c r="C35" i="1" s="1"/>
  <c r="C36" i="1" a="1"/>
  <c r="C36" i="1" s="1"/>
  <c r="C34" i="1" a="1"/>
  <c r="C34" i="1" s="1"/>
  <c r="C37" i="1" a="1"/>
  <c r="C37" i="1" s="1"/>
  <c r="H36" i="1" a="1"/>
  <c r="H36" i="1" s="1"/>
  <c r="H35" i="1" a="1"/>
  <c r="H35" i="1" s="1"/>
  <c r="H37" i="1" a="1"/>
  <c r="H37" i="1" s="1"/>
  <c r="H34" i="1" a="1"/>
  <c r="H34" i="1" s="1"/>
  <c r="G35" i="1" a="1"/>
  <c r="G35" i="1" s="1"/>
  <c r="G34" i="1" a="1"/>
  <c r="G34" i="1" s="1"/>
  <c r="G36" i="1" a="1"/>
  <c r="G36" i="1" s="1"/>
  <c r="G37" i="1" a="1"/>
  <c r="G37" i="1" s="1"/>
  <c r="E37" i="1" a="1"/>
  <c r="E37" i="1" s="1"/>
  <c r="E36" i="1" a="1"/>
  <c r="E36" i="1" s="1"/>
  <c r="E34" i="1" a="1"/>
  <c r="E34" i="1" s="1"/>
  <c r="E35" i="1" a="1"/>
  <c r="E35" i="1" s="1"/>
  <c r="B34" i="1" a="1"/>
  <c r="B34" i="1" s="1"/>
  <c r="B35" i="1" a="1"/>
  <c r="B35" i="1" s="1"/>
  <c r="B37" i="1" a="1"/>
  <c r="B37" i="1" s="1"/>
  <c r="B36" i="1" a="1"/>
  <c r="B36" i="1" s="1"/>
  <c r="F34" i="1" a="1"/>
  <c r="F34" i="1" s="1"/>
  <c r="F37" i="1" a="1"/>
  <c r="F37" i="1" s="1"/>
  <c r="F35" i="1" a="1"/>
  <c r="F35" i="1" s="1"/>
  <c r="F36" i="1" a="1"/>
  <c r="F36" i="1" s="1"/>
  <c r="F41" i="1" a="1"/>
  <c r="F41" i="1" s="1"/>
  <c r="F43" i="1" a="1"/>
  <c r="F43" i="1" s="1"/>
  <c r="F40" i="1" a="1"/>
  <c r="F40" i="1" s="1"/>
  <c r="F42" i="1" a="1"/>
  <c r="F42" i="1" s="1"/>
  <c r="B40" i="1" a="1"/>
  <c r="B40" i="1" s="1"/>
  <c r="B42" i="1" a="1"/>
  <c r="B42" i="1" s="1"/>
  <c r="B41" i="1" a="1"/>
  <c r="B41" i="1" s="1"/>
  <c r="B43" i="1" a="1"/>
  <c r="B43" i="1" s="1"/>
  <c r="D42" i="1" a="1"/>
  <c r="D42" i="1" s="1"/>
  <c r="D41" i="1" a="1"/>
  <c r="D41" i="1" s="1"/>
  <c r="D43" i="1" a="1"/>
  <c r="D43" i="1" s="1"/>
  <c r="D40" i="1" a="1"/>
  <c r="D40" i="1" s="1"/>
  <c r="G42" i="1" a="1"/>
  <c r="G42" i="1" s="1"/>
  <c r="G41" i="1" a="1"/>
  <c r="G41" i="1" s="1"/>
  <c r="G40" i="1" a="1"/>
  <c r="G40" i="1" s="1"/>
  <c r="G43" i="1" a="1"/>
  <c r="G43" i="1" s="1"/>
  <c r="C41" i="1" a="1"/>
  <c r="C41" i="1" s="1"/>
  <c r="C40" i="1" a="1"/>
  <c r="C40" i="1" s="1"/>
  <c r="C43" i="1" a="1"/>
  <c r="C43" i="1" s="1"/>
  <c r="C42" i="1" a="1"/>
  <c r="C42" i="1" s="1"/>
  <c r="H43" i="1" a="1"/>
  <c r="H43" i="1" s="1"/>
  <c r="H40" i="1" a="1"/>
  <c r="H40" i="1" s="1"/>
  <c r="H42" i="1" a="1"/>
  <c r="H42" i="1" s="1"/>
  <c r="H41" i="1" a="1"/>
  <c r="H41" i="1" s="1"/>
  <c r="E40" i="1" a="1"/>
  <c r="E40" i="1" s="1"/>
  <c r="E43" i="1" a="1"/>
  <c r="E43" i="1" s="1"/>
  <c r="E42" i="1" a="1"/>
  <c r="E42" i="1" s="1"/>
  <c r="E41" i="1" a="1"/>
  <c r="E41" i="1" s="1"/>
  <c r="F39" i="1" a="1"/>
  <c r="F39" i="1" s="1"/>
  <c r="B39" i="1" a="1"/>
  <c r="B39" i="1" s="1"/>
  <c r="D39" i="1" a="1"/>
  <c r="D39" i="1" s="1"/>
  <c r="G39" i="1" a="1"/>
  <c r="G39" i="1" s="1"/>
  <c r="C39" i="1" a="1"/>
  <c r="C39" i="1" s="1"/>
  <c r="H39" i="1" a="1"/>
  <c r="H39" i="1" s="1"/>
  <c r="E39" i="1" a="1"/>
  <c r="E39" i="1" s="1"/>
  <c r="C9" i="1" a="1"/>
  <c r="C9" i="1" s="1"/>
  <c r="E9" i="1" a="1"/>
  <c r="E9" i="1" s="1"/>
  <c r="H9" i="1" a="1"/>
  <c r="H9" i="1" s="1"/>
  <c r="B33" i="1" a="1"/>
  <c r="B33" i="1" s="1"/>
  <c r="D33" i="1" a="1"/>
  <c r="D33" i="1" s="1"/>
  <c r="D15" i="1" a="1"/>
  <c r="D15" i="1" s="1"/>
  <c r="E27" i="1" a="1"/>
  <c r="E27" i="1" s="1"/>
  <c r="F33" i="1" a="1"/>
  <c r="F33" i="1" s="1"/>
  <c r="G15" i="1" a="1"/>
  <c r="G15" i="1" s="1"/>
  <c r="G27" i="1" a="1"/>
  <c r="G27" i="1" s="1"/>
  <c r="H33" i="1" a="1"/>
  <c r="H33" i="1" s="1"/>
  <c r="F9" i="1" a="1"/>
  <c r="F9" i="1" s="1"/>
  <c r="B9" i="1" a="1"/>
  <c r="B9" i="1" s="1"/>
  <c r="D9" i="1" a="1"/>
  <c r="D9" i="1" s="1"/>
  <c r="B15" i="1" a="1"/>
  <c r="B15" i="1" s="1"/>
  <c r="C33" i="1" a="1"/>
  <c r="C33" i="1" s="1"/>
  <c r="D27" i="1" a="1"/>
  <c r="D27" i="1" s="1"/>
  <c r="E33" i="1" a="1"/>
  <c r="E33" i="1" s="1"/>
  <c r="F15" i="1" a="1"/>
  <c r="F15" i="1" s="1"/>
  <c r="F27" i="1" a="1"/>
  <c r="F27" i="1" s="1"/>
  <c r="G33" i="1" a="1"/>
  <c r="G33" i="1" s="1"/>
  <c r="H15" i="1" a="1"/>
  <c r="H15" i="1" s="1"/>
  <c r="H27" i="1" a="1"/>
  <c r="H27" i="1" s="1"/>
</calcChain>
</file>

<file path=xl/sharedStrings.xml><?xml version="1.0" encoding="utf-8"?>
<sst xmlns="http://schemas.openxmlformats.org/spreadsheetml/2006/main" count="44" uniqueCount="42">
  <si>
    <t>Entrada do Calendário</t>
  </si>
  <si>
    <t>Dia</t>
  </si>
  <si>
    <t>Mês</t>
  </si>
  <si>
    <t>HORA</t>
  </si>
  <si>
    <t>JANEIRO</t>
  </si>
  <si>
    <t>FEVEREIRO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</si>
  <si>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</si>
  <si>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</si>
  <si>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</si>
  <si>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</si>
  <si>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</si>
  <si>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</si>
  <si>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</si>
  <si>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</si>
  <si>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</si>
  <si>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 DATA </t>
  </si>
  <si>
    <t>FORMATO</t>
  </si>
  <si>
    <t>TEMA</t>
  </si>
  <si>
    <t>DOMINGO</t>
  </si>
  <si>
    <t>CLIQUE AQUI E ACESSE NOSSO SITE</t>
  </si>
  <si>
    <t>10:00</t>
  </si>
  <si>
    <t>Foto</t>
  </si>
  <si>
    <r>
      <t xml:space="preserve">LISTA DAS POSTAGENS
</t>
    </r>
    <r>
      <rPr>
        <b/>
        <sz val="12"/>
        <color theme="3" tint="0.249977111117893"/>
        <rFont val="Calibri"/>
        <family val="2"/>
        <scheme val="minor"/>
      </rPr>
      <t>(Use o TAB para navegar e abrir novos registros)</t>
    </r>
  </si>
  <si>
    <t xml:space="preserve">                LISTA DAS POSTAGENS</t>
  </si>
  <si>
    <t>Nosso objetivo é ajudar você a alcançar o sucesso em seu negócio.</t>
  </si>
  <si>
    <t>Desejamos sucesso em sua jornada!</t>
  </si>
  <si>
    <t>INVISTA NO FUTURO DE SEU NEGÓCIO</t>
  </si>
  <si>
    <t xml:space="preserve">Acesse nosso site clicando abaixo no botão e saiba mais sobre nossos serviços. </t>
  </si>
  <si>
    <t>Aumente a visibilidade da sua empresa e alcance novos clientes</t>
  </si>
  <si>
    <t xml:space="preserve"> todos os dias.</t>
  </si>
  <si>
    <t>AGRADECEMOS POR UTILIZAR NOSSAS FERRAMENTAS</t>
  </si>
  <si>
    <t>É PROIBIDA A VENDA DESTE MATERIAL</t>
  </si>
  <si>
    <t xml:space="preserve">SELECIONE O MÊS:     </t>
  </si>
  <si>
    <t xml:space="preserve">SELECIONE O ANO:     </t>
  </si>
  <si>
    <t xml:space="preserve">SEMANA INICIA:   </t>
  </si>
  <si>
    <r>
      <t xml:space="preserve">2 - </t>
    </r>
    <r>
      <rPr>
        <sz val="11"/>
        <color theme="6" tint="-0.249977111117893"/>
        <rFont val="Tahoma"/>
        <family val="2"/>
      </rPr>
      <t>Acesse a Aba Calendário para acompanhamento e controle das postagens</t>
    </r>
  </si>
  <si>
    <r>
      <t xml:space="preserve">1 - </t>
    </r>
    <r>
      <rPr>
        <sz val="11"/>
        <color theme="6" tint="-0.249977111117893"/>
        <rFont val="Tahoma"/>
        <family val="2"/>
      </rPr>
      <t>Acesse a aba POSTAGENS e insira seus Posts conforme modelo</t>
    </r>
  </si>
  <si>
    <t>Dia internacional da mulher</t>
  </si>
  <si>
    <t>FEED</t>
  </si>
  <si>
    <t>MARÇO</t>
  </si>
  <si>
    <t>TIPO</t>
  </si>
  <si>
    <t xml:space="preserve">       #   ORIENTAÇÕES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</si>
</sst>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aaaa"/>
    <numFmt numFmtId="165" formatCode="dd"/>
    <numFmt numFmtId="166" formatCode="dddd"/>
  </numFmts>
  <fonts count="45">
    <font>
      <sz val="10"/>
      <color theme="3"/>
      <name val="Calibri"/>
      <family val="1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3"/>
      <name val="Calibri"/>
      <family val="2"/>
      <scheme val="major"/>
    </font>
    <font>
      <sz val="11"/>
      <color rgb="FF3F3F76"/>
      <name val="Calibri"/>
      <family val="2"/>
      <scheme val="minor"/>
    </font>
    <font>
      <b/>
      <sz val="13"/>
      <color theme="3"/>
      <name val="Calibri"/>
      <family val="1"/>
      <scheme val="major"/>
    </font>
    <font>
      <sz val="10"/>
      <color theme="3"/>
      <name val="Calibri"/>
      <family val="1"/>
      <scheme val="minor"/>
    </font>
    <font>
      <sz val="9"/>
      <color theme="3"/>
      <name val="Calibri"/>
      <family val="1"/>
      <scheme val="minor"/>
    </font>
    <font>
      <sz val="36"/>
      <color theme="3"/>
      <name val="Calibri"/>
      <family val="1"/>
      <scheme val="major"/>
    </font>
    <font>
      <sz val="22"/>
      <color theme="3"/>
      <name val="Calibri"/>
      <family val="1"/>
      <scheme val="major"/>
    </font>
    <font>
      <b/>
      <sz val="12"/>
      <color theme="0"/>
      <name val="Calibri"/>
      <family val="2"/>
      <scheme val="minor"/>
    </font>
    <font>
      <sz val="12"/>
      <color theme="3"/>
      <name val="Calibri"/>
      <family val="2"/>
      <scheme val="major"/>
    </font>
    <font>
      <b/>
      <sz val="18"/>
      <color theme="0"/>
      <name val="Open Sans Extrabold"/>
      <family val="2"/>
    </font>
    <font>
      <sz val="12"/>
      <color theme="3"/>
      <name val="Calibri"/>
      <family val="1"/>
      <scheme val="minor"/>
    </font>
    <font>
      <b/>
      <sz val="14"/>
      <color theme="3"/>
      <name val="Calibri"/>
      <family val="1"/>
      <scheme val="major"/>
    </font>
    <font>
      <sz val="14"/>
      <color theme="3"/>
      <name val="Calibri"/>
      <family val="1"/>
      <scheme val="minor"/>
    </font>
    <font>
      <b/>
      <sz val="13"/>
      <color theme="0"/>
      <name val="Calibri"/>
      <family val="1"/>
      <scheme val="major"/>
    </font>
    <font>
      <b/>
      <sz val="14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color theme="3"/>
      <name val="Calibri"/>
      <family val="1"/>
      <scheme val="minor"/>
    </font>
    <font>
      <sz val="11"/>
      <color theme="0"/>
      <name val="Calibri"/>
      <family val="2"/>
      <scheme val="minor"/>
    </font>
    <font>
      <b/>
      <sz val="14"/>
      <color theme="4" tint="-0.249977111117893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4"/>
      <name val="Calibri"/>
      <family val="2"/>
      <scheme val="minor"/>
    </font>
    <font>
      <b/>
      <sz val="28"/>
      <color theme="4"/>
      <name val="Calibri"/>
      <family val="2"/>
      <scheme val="minor"/>
    </font>
    <font>
      <b/>
      <sz val="12"/>
      <color theme="3" tint="0.249977111117893"/>
      <name val="Calibri"/>
      <family val="2"/>
      <scheme val="minor"/>
    </font>
    <font>
      <b/>
      <sz val="28"/>
      <color theme="4"/>
      <name val="Calibri"/>
      <family val="2"/>
    </font>
    <font>
      <sz val="10"/>
      <name val="Arial"/>
      <family val="2"/>
    </font>
    <font>
      <b/>
      <sz val="11"/>
      <color theme="0"/>
      <name val="Tahoma"/>
      <family val="2"/>
    </font>
    <font>
      <sz val="12"/>
      <color theme="1"/>
      <name val="Tahoma"/>
      <family val="2"/>
    </font>
    <font>
      <b/>
      <sz val="14"/>
      <color theme="0"/>
      <name val="Tahoma"/>
      <family val="2"/>
    </font>
    <font>
      <b/>
      <sz val="12"/>
      <color theme="4" tint="-0.499984740745262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8" tint="-0.249977111117893"/>
      <name val="Tahoma"/>
      <family val="2"/>
    </font>
    <font>
      <sz val="12"/>
      <color theme="8" tint="-0.249977111117893"/>
      <name val="Tahoma"/>
      <family val="2"/>
    </font>
    <font>
      <sz val="12"/>
      <color rgb="FF002060"/>
      <name val="Tahoma"/>
      <family val="2"/>
    </font>
    <font>
      <b/>
      <sz val="12"/>
      <color rgb="FF002060"/>
      <name val="Tahoma"/>
      <family val="2"/>
    </font>
    <font>
      <b/>
      <sz val="13"/>
      <color theme="4"/>
      <name val="Tahoma"/>
      <family val="2"/>
    </font>
    <font>
      <b/>
      <sz val="11"/>
      <color theme="6" tint="-0.249977111117893"/>
      <name val="Tahoma"/>
      <family val="2"/>
    </font>
    <font>
      <sz val="11"/>
      <color theme="6" tint="-0.249977111117893"/>
      <name val="Tahoma"/>
      <family val="2"/>
    </font>
    <font>
      <sz val="10"/>
      <color rgb="FFFF0000"/>
      <name val="Calibri"/>
      <family val="1"/>
      <scheme val="minor"/>
    </font>
    <font>
      <sz val="22"/>
      <color theme="0"/>
      <name val="Calibri"/>
      <family val="1"/>
      <scheme val="minor"/>
    </font>
    <font>
      <b/>
      <sz val="16"/>
      <name val="Tahoma"/>
      <family val="2"/>
    </font>
    <font>
      <b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0" tint="-0.24994659260841701"/>
      </right>
      <top style="medium">
        <color theme="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4"/>
      </top>
      <bottom/>
      <diagonal/>
    </border>
    <border>
      <left style="thin">
        <color theme="0" tint="-0.24994659260841701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4"/>
      </right>
      <top/>
      <bottom/>
      <diagonal/>
    </border>
    <border>
      <left style="medium">
        <color theme="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4"/>
      </right>
      <top style="thin">
        <color theme="0" tint="-0.24994659260841701"/>
      </top>
      <bottom/>
      <diagonal/>
    </border>
    <border>
      <left style="medium">
        <color theme="4"/>
      </left>
      <right style="thin">
        <color theme="0" tint="-0.24994659260841701"/>
      </right>
      <top/>
      <bottom style="medium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4"/>
      </bottom>
      <diagonal/>
    </border>
    <border>
      <left style="thin">
        <color theme="0" tint="-0.24994659260841701"/>
      </left>
      <right style="medium">
        <color theme="4"/>
      </right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 style="medium">
        <color theme="8" tint="0.79998168889431442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/>
      <bottom style="dotted">
        <color theme="6" tint="0.39994506668294322"/>
      </bottom>
      <diagonal/>
    </border>
    <border>
      <left/>
      <right/>
      <top style="dotted">
        <color theme="6" tint="0.39994506668294322"/>
      </top>
      <bottom style="dotted">
        <color theme="6" tint="0.39994506668294322"/>
      </bottom>
      <diagonal/>
    </border>
    <border>
      <left/>
      <right/>
      <top style="dotted">
        <color theme="6" tint="0.39994506668294322"/>
      </top>
      <bottom style="dotted">
        <color theme="6" tint="0.39991454817346722"/>
      </bottom>
      <diagonal/>
    </border>
    <border>
      <left/>
      <right/>
      <top style="dotted">
        <color theme="6" tint="0.39991454817346722"/>
      </top>
      <bottom/>
      <diagonal/>
    </border>
    <border>
      <left style="medium">
        <color theme="8" tint="0.79998168889431442"/>
      </left>
      <right/>
      <top/>
      <bottom/>
      <diagonal/>
    </border>
  </borders>
  <cellStyleXfs count="13">
    <xf numFmtId="0" fontId="0" fillId="0" borderId="0">
      <alignment vertical="center"/>
    </xf>
    <xf numFmtId="0" fontId="4" fillId="2" borderId="1" applyNumberFormat="0" applyAlignment="0" applyProtection="0"/>
    <xf numFmtId="0" fontId="3" fillId="0" borderId="0" applyNumberFormat="0" applyFill="0" applyBorder="0" applyAlignment="0" applyProtection="0"/>
    <xf numFmtId="0" fontId="8" fillId="0" borderId="0" applyNumberFormat="0" applyProtection="0">
      <alignment horizontal="left" vertical="center"/>
    </xf>
    <xf numFmtId="0" fontId="5" fillId="0" borderId="0" applyNumberFormat="0" applyFill="0" applyBorder="0" applyProtection="0">
      <alignment horizontal="left" vertical="center"/>
    </xf>
    <xf numFmtId="0" fontId="9" fillId="0" borderId="0" applyNumberFormat="0" applyProtection="0">
      <alignment horizontal="center" vertical="center"/>
    </xf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0"/>
    <xf numFmtId="0" fontId="1" fillId="0" borderId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90">
    <xf numFmtId="0" fontId="0" fillId="0" borderId="0" xfId="0">
      <alignment vertical="center"/>
    </xf>
    <xf numFmtId="166" fontId="0" fillId="0" borderId="0" xfId="0" applyNumberFormat="1">
      <alignment vertical="center"/>
    </xf>
    <xf numFmtId="0" fontId="0" fillId="3" borderId="0" xfId="0" applyFill="1" applyBorder="1">
      <alignment vertical="center"/>
    </xf>
    <xf numFmtId="0" fontId="0" fillId="3" borderId="0" xfId="0" applyFont="1" applyFill="1" applyBorder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10" fillId="3" borderId="0" xfId="6" applyFont="1" applyFill="1" applyAlignment="1">
      <alignment horizontal="left" vertical="center" indent="1"/>
    </xf>
    <xf numFmtId="0" fontId="2" fillId="3" borderId="0" xfId="6" applyFont="1" applyFill="1" applyAlignment="1">
      <alignment horizontal="left" vertical="center" indent="2"/>
    </xf>
    <xf numFmtId="0" fontId="0" fillId="3" borderId="0" xfId="0" applyFill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164" fontId="16" fillId="7" borderId="7" xfId="4" applyNumberFormat="1" applyFont="1" applyFill="1" applyBorder="1" applyAlignment="1">
      <alignment horizontal="center" vertical="center"/>
    </xf>
    <xf numFmtId="0" fontId="23" fillId="8" borderId="0" xfId="6" applyFont="1" applyFill="1" applyBorder="1" applyAlignment="1">
      <alignment horizontal="right" vertical="center"/>
    </xf>
    <xf numFmtId="0" fontId="23" fillId="8" borderId="0" xfId="6" applyFont="1" applyFill="1" applyBorder="1" applyAlignment="1">
      <alignment horizontal="right" vertical="center" indent="1"/>
    </xf>
    <xf numFmtId="0" fontId="12" fillId="0" borderId="18" xfId="2" applyFont="1" applyFill="1" applyBorder="1" applyAlignment="1">
      <alignment horizontal="center" vertical="center"/>
    </xf>
    <xf numFmtId="0" fontId="24" fillId="0" borderId="18" xfId="2" applyFont="1" applyFill="1" applyBorder="1" applyAlignment="1">
      <alignment vertical="center"/>
    </xf>
    <xf numFmtId="49" fontId="24" fillId="0" borderId="18" xfId="2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1" fillId="9" borderId="0" xfId="10" applyFont="1" applyFill="1"/>
    <xf numFmtId="0" fontId="0" fillId="0" borderId="0" xfId="0" applyFill="1">
      <alignment vertical="center"/>
    </xf>
    <xf numFmtId="0" fontId="27" fillId="0" borderId="18" xfId="2" applyFont="1" applyFill="1" applyBorder="1" applyAlignment="1">
      <alignment horizontal="center" vertical="center"/>
    </xf>
    <xf numFmtId="0" fontId="23" fillId="0" borderId="0" xfId="6" applyFont="1" applyFill="1" applyBorder="1" applyAlignment="1">
      <alignment horizontal="right" vertical="center" indent="1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5" fillId="0" borderId="18" xfId="2" applyFont="1" applyFill="1" applyBorder="1" applyAlignment="1">
      <alignment horizontal="center" vertical="top" wrapText="1"/>
    </xf>
    <xf numFmtId="0" fontId="25" fillId="0" borderId="18" xfId="2" applyFont="1" applyFill="1" applyBorder="1" applyAlignment="1">
      <alignment horizontal="center" vertical="top"/>
    </xf>
    <xf numFmtId="14" fontId="13" fillId="4" borderId="20" xfId="0" applyNumberFormat="1" applyFont="1" applyFill="1" applyBorder="1" applyAlignment="1" applyProtection="1">
      <alignment horizontal="center" vertical="center"/>
      <protection locked="0"/>
    </xf>
    <xf numFmtId="49" fontId="13" fillId="4" borderId="20" xfId="0" applyNumberFormat="1" applyFont="1" applyFill="1" applyBorder="1" applyAlignment="1" applyProtection="1">
      <alignment horizontal="center" vertical="center"/>
      <protection locked="0"/>
    </xf>
    <xf numFmtId="0" fontId="13" fillId="4" borderId="20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14" fontId="0" fillId="3" borderId="20" xfId="0" applyNumberFormat="1" applyFont="1" applyFill="1" applyBorder="1" applyAlignment="1" applyProtection="1">
      <alignment horizontal="center" vertical="center"/>
      <protection locked="0"/>
    </xf>
    <xf numFmtId="0" fontId="18" fillId="4" borderId="20" xfId="0" applyFont="1" applyFill="1" applyBorder="1" applyAlignment="1" applyProtection="1">
      <alignment horizontal="center" vertical="center"/>
      <protection locked="0"/>
    </xf>
    <xf numFmtId="14" fontId="18" fillId="4" borderId="19" xfId="0" applyNumberFormat="1" applyFont="1" applyFill="1" applyBorder="1" applyAlignment="1" applyProtection="1">
      <alignment horizontal="center" vertical="center"/>
      <protection locked="0"/>
    </xf>
    <xf numFmtId="49" fontId="18" fillId="4" borderId="19" xfId="0" applyNumberFormat="1" applyFont="1" applyFill="1" applyBorder="1" applyAlignment="1" applyProtection="1">
      <alignment horizontal="center" vertical="center"/>
      <protection locked="0"/>
    </xf>
    <xf numFmtId="0" fontId="18" fillId="4" borderId="19" xfId="0" applyFont="1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19" xfId="0" applyNumberFormat="1" applyFill="1" applyBorder="1" applyAlignment="1" applyProtection="1">
      <alignment horizontal="center" vertical="center"/>
      <protection locked="0"/>
    </xf>
    <xf numFmtId="0" fontId="19" fillId="4" borderId="19" xfId="0" applyFont="1" applyFill="1" applyBorder="1" applyAlignment="1" applyProtection="1">
      <alignment horizontal="center" vertical="center"/>
      <protection locked="0"/>
    </xf>
    <xf numFmtId="0" fontId="17" fillId="7" borderId="7" xfId="4" applyFont="1" applyFill="1" applyBorder="1" applyAlignment="1" applyProtection="1">
      <alignment horizontal="center" vertical="center"/>
      <protection locked="0"/>
    </xf>
    <xf numFmtId="49" fontId="17" fillId="7" borderId="7" xfId="4" applyNumberFormat="1" applyFont="1" applyFill="1" applyBorder="1" applyAlignment="1" applyProtection="1">
      <alignment horizontal="center" vertical="center"/>
      <protection locked="0"/>
    </xf>
    <xf numFmtId="0" fontId="14" fillId="7" borderId="7" xfId="4" applyFont="1" applyFill="1" applyBorder="1" applyAlignment="1" applyProtection="1">
      <alignment horizontal="center" vertical="center"/>
      <protection locked="0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165" fontId="11" fillId="0" borderId="8" xfId="6" applyNumberFormat="1" applyBorder="1" applyAlignment="1" applyProtection="1">
      <alignment horizontal="left" vertical="center" indent="1"/>
      <protection locked="0"/>
    </xf>
    <xf numFmtId="165" fontId="11" fillId="0" borderId="9" xfId="6" applyNumberFormat="1" applyBorder="1" applyAlignment="1" applyProtection="1">
      <alignment horizontal="left" vertical="center" indent="1"/>
      <protection locked="0"/>
    </xf>
    <xf numFmtId="165" fontId="11" fillId="0" borderId="10" xfId="6" applyNumberFormat="1" applyBorder="1" applyAlignment="1" applyProtection="1">
      <alignment horizontal="left" vertical="center" indent="1"/>
      <protection locked="0"/>
    </xf>
    <xf numFmtId="0" fontId="7" fillId="0" borderId="11" xfId="0" applyFont="1" applyFill="1" applyBorder="1" applyAlignment="1" applyProtection="1">
      <alignment horizontal="left" vertical="center" indent="1"/>
      <protection locked="0"/>
    </xf>
    <xf numFmtId="0" fontId="7" fillId="0" borderId="3" xfId="0" applyFont="1" applyFill="1" applyBorder="1" applyAlignment="1" applyProtection="1">
      <alignment horizontal="left" vertical="center" indent="1"/>
      <protection locked="0"/>
    </xf>
    <xf numFmtId="0" fontId="7" fillId="0" borderId="12" xfId="0" applyFont="1" applyFill="1" applyBorder="1" applyAlignment="1" applyProtection="1">
      <alignment horizontal="left" vertical="center" indent="1"/>
      <protection locked="0"/>
    </xf>
    <xf numFmtId="165" fontId="11" fillId="0" borderId="13" xfId="6" applyNumberFormat="1" applyBorder="1" applyAlignment="1" applyProtection="1">
      <alignment horizontal="left" vertical="center" indent="1"/>
      <protection locked="0"/>
    </xf>
    <xf numFmtId="165" fontId="11" fillId="0" borderId="2" xfId="6" applyNumberFormat="1" applyBorder="1" applyAlignment="1" applyProtection="1">
      <alignment horizontal="left" vertical="center" indent="1"/>
      <protection locked="0"/>
    </xf>
    <xf numFmtId="165" fontId="11" fillId="0" borderId="14" xfId="6" applyNumberFormat="1" applyBorder="1" applyAlignment="1" applyProtection="1">
      <alignment horizontal="left" vertical="center" indent="1"/>
      <protection locked="0"/>
    </xf>
    <xf numFmtId="0" fontId="7" fillId="0" borderId="15" xfId="0" applyFont="1" applyFill="1" applyBorder="1" applyAlignment="1" applyProtection="1">
      <alignment horizontal="left" vertical="center" indent="1"/>
      <protection locked="0"/>
    </xf>
    <xf numFmtId="0" fontId="7" fillId="0" borderId="16" xfId="0" applyFont="1" applyFill="1" applyBorder="1" applyAlignment="1" applyProtection="1">
      <alignment horizontal="left" vertical="center" indent="1"/>
      <protection locked="0"/>
    </xf>
    <xf numFmtId="0" fontId="7" fillId="0" borderId="17" xfId="0" applyFont="1" applyFill="1" applyBorder="1" applyAlignment="1" applyProtection="1">
      <alignment horizontal="left" vertical="center" indent="1"/>
      <protection locked="0"/>
    </xf>
    <xf numFmtId="0" fontId="32" fillId="3" borderId="28" xfId="10" applyFont="1" applyFill="1" applyBorder="1" applyAlignment="1">
      <alignment horizontal="center"/>
    </xf>
    <xf numFmtId="0" fontId="2" fillId="9" borderId="0" xfId="10" applyFont="1" applyFill="1" applyAlignment="1">
      <alignment horizontal="center" vertical="center"/>
    </xf>
    <xf numFmtId="0" fontId="36" fillId="3" borderId="28" xfId="10" applyFont="1" applyFill="1" applyBorder="1" applyAlignment="1">
      <alignment horizontal="center" vertical="center"/>
    </xf>
    <xf numFmtId="0" fontId="30" fillId="3" borderId="28" xfId="10" applyFont="1" applyFill="1" applyBorder="1" applyAlignment="1">
      <alignment horizontal="center"/>
    </xf>
    <xf numFmtId="0" fontId="40" fillId="3" borderId="28" xfId="10" applyFont="1" applyFill="1" applyBorder="1" applyAlignment="1">
      <alignment horizontal="left"/>
    </xf>
    <xf numFmtId="0" fontId="39" fillId="3" borderId="28" xfId="10" applyFont="1" applyFill="1" applyBorder="1" applyAlignment="1">
      <alignment horizontal="center" vertical="center"/>
    </xf>
    <xf numFmtId="0" fontId="29" fillId="3" borderId="27" xfId="10" applyFont="1" applyFill="1" applyBorder="1" applyAlignment="1">
      <alignment horizontal="center" vertical="center"/>
    </xf>
    <xf numFmtId="0" fontId="34" fillId="3" borderId="30" xfId="10" applyFont="1" applyFill="1" applyBorder="1" applyAlignment="1">
      <alignment horizontal="center"/>
    </xf>
    <xf numFmtId="0" fontId="31" fillId="5" borderId="0" xfId="10" applyFont="1" applyFill="1" applyBorder="1" applyAlignment="1">
      <alignment horizontal="center" vertical="center"/>
    </xf>
    <xf numFmtId="0" fontId="31" fillId="5" borderId="21" xfId="10" applyFont="1" applyFill="1" applyBorder="1" applyAlignment="1">
      <alignment horizontal="center" vertical="center"/>
    </xf>
    <xf numFmtId="0" fontId="37" fillId="3" borderId="28" xfId="10" applyFont="1" applyFill="1" applyBorder="1" applyAlignment="1">
      <alignment horizontal="center"/>
    </xf>
    <xf numFmtId="0" fontId="38" fillId="3" borderId="28" xfId="10" applyFont="1" applyFill="1" applyBorder="1" applyAlignment="1">
      <alignment horizontal="center"/>
    </xf>
    <xf numFmtId="0" fontId="35" fillId="3" borderId="29" xfId="10" applyFont="1" applyFill="1" applyBorder="1" applyAlignment="1">
      <alignment horizontal="left"/>
    </xf>
    <xf numFmtId="0" fontId="37" fillId="3" borderId="28" xfId="10" applyFont="1" applyFill="1" applyBorder="1" applyAlignment="1">
      <alignment horizontal="center" vertical="center"/>
    </xf>
    <xf numFmtId="0" fontId="35" fillId="3" borderId="28" xfId="10" applyFont="1" applyFill="1" applyBorder="1" applyAlignment="1">
      <alignment horizontal="left"/>
    </xf>
    <xf numFmtId="0" fontId="36" fillId="3" borderId="28" xfId="1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  <xf numFmtId="0" fontId="25" fillId="8" borderId="24" xfId="2" applyFont="1" applyFill="1" applyBorder="1" applyAlignment="1">
      <alignment horizontal="center" vertical="top" wrapText="1"/>
    </xf>
    <xf numFmtId="0" fontId="25" fillId="8" borderId="0" xfId="2" applyFont="1" applyFill="1" applyBorder="1" applyAlignment="1">
      <alignment horizontal="center" vertical="top"/>
    </xf>
    <xf numFmtId="0" fontId="24" fillId="5" borderId="0" xfId="2" applyFont="1" applyFill="1" applyBorder="1" applyAlignment="1">
      <alignment horizontal="center" vertical="center"/>
    </xf>
    <xf numFmtId="0" fontId="24" fillId="5" borderId="22" xfId="2" applyFont="1" applyFill="1" applyBorder="1" applyAlignment="1">
      <alignment horizontal="center" vertical="center"/>
    </xf>
    <xf numFmtId="0" fontId="27" fillId="8" borderId="0" xfId="2" applyFont="1" applyFill="1" applyBorder="1" applyAlignment="1">
      <alignment horizontal="center" vertical="center"/>
    </xf>
    <xf numFmtId="0" fontId="12" fillId="5" borderId="22" xfId="2" applyFont="1" applyFill="1" applyBorder="1" applyAlignment="1">
      <alignment horizontal="center" vertical="center"/>
    </xf>
    <xf numFmtId="0" fontId="22" fillId="6" borderId="25" xfId="0" applyFont="1" applyFill="1" applyBorder="1" applyAlignment="1" applyProtection="1">
      <alignment horizontal="center" vertical="center"/>
      <protection locked="0"/>
    </xf>
    <xf numFmtId="0" fontId="23" fillId="8" borderId="0" xfId="6" applyFont="1" applyFill="1" applyBorder="1" applyAlignment="1">
      <alignment horizontal="right" vertical="center"/>
    </xf>
    <xf numFmtId="0" fontId="41" fillId="3" borderId="0" xfId="0" applyFont="1" applyFill="1" applyBorder="1">
      <alignment vertical="center"/>
    </xf>
    <xf numFmtId="0" fontId="41" fillId="0" borderId="0" xfId="0" applyFont="1">
      <alignment vertical="center"/>
    </xf>
    <xf numFmtId="0" fontId="41" fillId="0" borderId="0" xfId="0" applyFont="1" applyFill="1">
      <alignment vertical="center"/>
    </xf>
    <xf numFmtId="0" fontId="22" fillId="6" borderId="26" xfId="0" applyFont="1" applyFill="1" applyBorder="1" applyAlignment="1" applyProtection="1">
      <alignment horizontal="center" vertical="center"/>
    </xf>
    <xf numFmtId="0" fontId="42" fillId="5" borderId="4" xfId="7" applyFont="1" applyFill="1" applyBorder="1" applyAlignment="1">
      <alignment horizontal="center" vertical="center"/>
    </xf>
    <xf numFmtId="0" fontId="42" fillId="5" borderId="5" xfId="7" applyFont="1" applyFill="1" applyBorder="1" applyAlignment="1">
      <alignment horizontal="center" vertical="center"/>
    </xf>
    <xf numFmtId="0" fontId="42" fillId="5" borderId="6" xfId="7" applyFont="1" applyFill="1" applyBorder="1" applyAlignment="1">
      <alignment horizontal="center" vertical="center"/>
    </xf>
    <xf numFmtId="0" fontId="44" fillId="10" borderId="0" xfId="7" applyFont="1" applyFill="1" applyAlignment="1">
      <alignment horizontal="center" vertical="center"/>
    </xf>
    <xf numFmtId="0" fontId="43" fillId="10" borderId="31" xfId="10" applyFont="1" applyFill="1" applyBorder="1" applyAlignment="1">
      <alignment horizontal="left" vertical="center"/>
    </xf>
    <xf numFmtId="0" fontId="43" fillId="10" borderId="0" xfId="10" applyFont="1" applyFill="1" applyAlignment="1">
      <alignment horizontal="left" vertical="center"/>
    </xf>
    <xf numFmtId="0" fontId="1" fillId="3" borderId="0" xfId="10" applyFill="1"/>
  </cellXfs>
  <cellStyles count="13">
    <cellStyle name="Entrada" xfId="1" builtinId="20" customBuiltin="1"/>
    <cellStyle name="Hiperlink" xfId="7" builtinId="8" customBuiltin="1"/>
    <cellStyle name="Hiperlink 2" xfId="12"/>
    <cellStyle name="Hiperlink Visitado" xfId="8" builtinId="9" customBuiltin="1"/>
    <cellStyle name="Moeda 2" xfId="11"/>
    <cellStyle name="Normal" xfId="0" builtinId="0" customBuiltin="1"/>
    <cellStyle name="Normal 2" xfId="10"/>
    <cellStyle name="Normal 3" xfId="9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</cellStyles>
  <dxfs count="23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  <protection locked="0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border>
        <bottom style="medium">
          <color theme="4"/>
        </bottom>
      </border>
    </dxf>
    <dxf>
      <font>
        <strike val="0"/>
        <outline val="0"/>
        <shadow val="0"/>
        <u val="none"/>
        <vertAlign val="baseline"/>
        <sz val="14"/>
        <color theme="3"/>
        <name val="Calibri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4"/>
        </left>
        <right style="medium">
          <color theme="4"/>
        </right>
        <top/>
        <bottom/>
        <vertical style="medium">
          <color theme="4"/>
        </vertical>
        <horizontal/>
      </border>
      <protection locked="0" hidden="0"/>
    </dxf>
    <dxf>
      <font>
        <b/>
        <i val="0"/>
        <color theme="0"/>
      </font>
      <fill>
        <patternFill>
          <bgColor theme="3"/>
        </patternFill>
      </fill>
    </dxf>
    <dxf>
      <border>
        <bottom style="thin">
          <color theme="0" tint="-0.24994659260841701"/>
        </bottom>
        <horizontal style="thin">
          <color theme="0" tint="-0.24994659260841701"/>
        </horizontal>
      </border>
    </dxf>
  </dxfs>
  <tableStyles count="1" defaultTableStyle="Lista de Lição de Casa" defaultPivotStyle="PivotStyleLight16">
    <tableStyle name="Lista de Lição de Casa" pivot="0" count="2">
      <tableStyleElement type="wholeTable" dxfId="22"/>
      <tableStyleElement type="headerRow" dxfId="21"/>
    </tableStyle>
  </tableStyles>
  <colors>
    <mruColors>
      <color rgb="FF00B0F0"/>
      <color rgb="FF5B9BD5"/>
      <color rgb="FFED7D31"/>
      <color rgb="FF00AAD2"/>
      <color rgb="FF03537B"/>
      <color rgb="FF183D6D"/>
      <color rgb="FFE1E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yws.app.br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https://agenciawebsan.com.br/DCardOnline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https://myws.app.br" TargetMode="External"/><Relationship Id="rId5" Type="http://schemas.openxmlformats.org/officeDocument/2006/relationships/image" Target="../media/image8.gif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85725</xdr:rowOff>
    </xdr:from>
    <xdr:to>
      <xdr:col>1</xdr:col>
      <xdr:colOff>922860</xdr:colOff>
      <xdr:row>0</xdr:row>
      <xdr:rowOff>504825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85725"/>
          <a:ext cx="1703911" cy="419100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333375</xdr:colOff>
      <xdr:row>0</xdr:row>
      <xdr:rowOff>28575</xdr:rowOff>
    </xdr:from>
    <xdr:to>
      <xdr:col>4</xdr:col>
      <xdr:colOff>599912</xdr:colOff>
      <xdr:row>0</xdr:row>
      <xdr:rowOff>552451</xdr:rowOff>
    </xdr:to>
    <xdr:pic>
      <xdr:nvPicPr>
        <xdr:cNvPr id="3" name="Imagem 2" descr="C:\Users\Anderson Sansone\AppData\Local\Microsoft\Windows\Temporary Internet Files\Content.IE5\C2Z1TYUZ\computer-icon-2384752_1280[1]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650" b="18556"/>
        <a:stretch/>
      </xdr:blipFill>
      <xdr:spPr bwMode="auto">
        <a:xfrm>
          <a:off x="5686425" y="28575"/>
          <a:ext cx="876137" cy="52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2962276</xdr:colOff>
      <xdr:row>19</xdr:row>
      <xdr:rowOff>84044</xdr:rowOff>
    </xdr:from>
    <xdr:to>
      <xdr:col>3</xdr:col>
      <xdr:colOff>70306</xdr:colOff>
      <xdr:row>20</xdr:row>
      <xdr:rowOff>135310</xdr:rowOff>
    </xdr:to>
    <xdr:pic>
      <xdr:nvPicPr>
        <xdr:cNvPr id="4" name="Imagem 3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226401">
          <a:off x="4819651" y="3884519"/>
          <a:ext cx="603705" cy="632291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152400</xdr:rowOff>
    </xdr:from>
    <xdr:to>
      <xdr:col>3</xdr:col>
      <xdr:colOff>673961</xdr:colOff>
      <xdr:row>1</xdr:row>
      <xdr:rowOff>552450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52400"/>
          <a:ext cx="1626461" cy="40005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1</xdr:row>
      <xdr:rowOff>88200</xdr:rowOff>
    </xdr:from>
    <xdr:to>
      <xdr:col>8</xdr:col>
      <xdr:colOff>1219200</xdr:colOff>
      <xdr:row>1</xdr:row>
      <xdr:rowOff>704849</xdr:rowOff>
    </xdr:to>
    <xdr:pic>
      <xdr:nvPicPr>
        <xdr:cNvPr id="5" name="Imagem 4" descr="C:\Users\Anderson Sansone\AppData\Local\Microsoft\Windows\Temporary Internet Files\Content.IE5\URN51P5K\lapis[1]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221550"/>
          <a:ext cx="742950" cy="616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266700</xdr:rowOff>
    </xdr:from>
    <xdr:to>
      <xdr:col>1</xdr:col>
      <xdr:colOff>1876612</xdr:colOff>
      <xdr:row>4</xdr:row>
      <xdr:rowOff>66675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09575"/>
          <a:ext cx="1781362" cy="43815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1</xdr:row>
      <xdr:rowOff>184374</xdr:rowOff>
    </xdr:from>
    <xdr:to>
      <xdr:col>3</xdr:col>
      <xdr:colOff>743285</xdr:colOff>
      <xdr:row>4</xdr:row>
      <xdr:rowOff>85724</xdr:rowOff>
    </xdr:to>
    <xdr:pic>
      <xdr:nvPicPr>
        <xdr:cNvPr id="11" name="Imagem 10" descr="C:\Users\Anderson Sansone\AppData\Local\Microsoft\Windows\Temporary Internet Files\Content.IE5\C2Z1TYUZ\Icone-Agenda-Calendario[1]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327249"/>
          <a:ext cx="600410" cy="53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1828800</xdr:colOff>
      <xdr:row>1</xdr:row>
      <xdr:rowOff>76200</xdr:rowOff>
    </xdr:from>
    <xdr:to>
      <xdr:col>7</xdr:col>
      <xdr:colOff>76200</xdr:colOff>
      <xdr:row>1</xdr:row>
      <xdr:rowOff>276225</xdr:rowOff>
    </xdr:to>
    <xdr:pic>
      <xdr:nvPicPr>
        <xdr:cNvPr id="12" name="Imagem 11" descr="C:\Program Files (x86)\Microsoft Office\MEDIA\OFFICE14\Bullets\BD21298_.gif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225" y="2190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1819275</xdr:colOff>
      <xdr:row>2</xdr:row>
      <xdr:rowOff>57150</xdr:rowOff>
    </xdr:from>
    <xdr:to>
      <xdr:col>7</xdr:col>
      <xdr:colOff>66675</xdr:colOff>
      <xdr:row>3</xdr:row>
      <xdr:rowOff>114300</xdr:rowOff>
    </xdr:to>
    <xdr:pic>
      <xdr:nvPicPr>
        <xdr:cNvPr id="13" name="Imagem 12" descr="C:\Program Files (x86)\Microsoft Office\MEDIA\OFFICE14\Bullets\BD21298_.gif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5524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1819275</xdr:colOff>
      <xdr:row>4</xdr:row>
      <xdr:rowOff>95250</xdr:rowOff>
    </xdr:from>
    <xdr:to>
      <xdr:col>7</xdr:col>
      <xdr:colOff>66675</xdr:colOff>
      <xdr:row>4</xdr:row>
      <xdr:rowOff>295275</xdr:rowOff>
    </xdr:to>
    <xdr:pic>
      <xdr:nvPicPr>
        <xdr:cNvPr id="14" name="Imagem 13" descr="C:\Program Files (x86)\Microsoft Office\MEDIA\OFFICE14\Bullets\BD21298_.gif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8763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Lição_de_Casa" displayName="Lição_de_Casa" ref="C4:J5" totalsRowShown="0" headerRowDxfId="20" dataDxfId="18" headerRowBorderDxfId="19">
  <autoFilter ref="C4:J5"/>
  <sortState ref="C3:J12">
    <sortCondition descending="1" ref="C2:C12"/>
  </sortState>
  <tableColumns count="8">
    <tableColumn id="1" name="  DATA " dataDxfId="17"/>
    <tableColumn id="5" name="HORA" dataDxfId="16"/>
    <tableColumn id="3" name="TEMA" dataDxfId="15"/>
    <tableColumn id="6" name="Entrada do Calendário" dataDxfId="14">
      <calculatedColumnFormula>CONCATENATE(Lição_de_Casa[[#This Row],[HORA]],": ",Lição_de_Casa[[#This Row],[TEMA]])</calculatedColumnFormula>
    </tableColumn>
    <tableColumn id="2" name="Dia" dataDxfId="13">
      <calculatedColumnFormula>IF(ISBLANK(Lição_de_Casa[[#This Row],[  DATA ]]),"",UPPER(TEXT(Lição_de_Casa[[#This Row],[  DATA ]],"ddd")))</calculatedColumnFormula>
    </tableColumn>
    <tableColumn id="4" name="Mês" dataDxfId="12">
      <calculatedColumnFormula>IF(ISBLANK(Lição_de_Casa[[#This Row],[  DATA ]]),"",UPPER(TEXT(Lição_de_Casa[[#This Row],[  DATA ]],"mmm")))</calculatedColumnFormula>
    </tableColumn>
    <tableColumn id="9" name="FORMATO" dataDxfId="11"/>
    <tableColumn id="13" name="TIPO" dataDxfId="10"/>
  </tableColumns>
  <tableStyleInfo name="Lista de Lição de Casa" showFirstColumn="0" showLastColumn="0" showRowStripes="1" showColumnStripes="0"/>
  <extLst>
    <ext xmlns:x14="http://schemas.microsoft.com/office/spreadsheetml/2009/9/main" uri="{504A1905-F514-4f6f-8877-14C23A59335A}">
      <x14:table altText="Inserir informações do evento" altTextSummary="Adicione eventos a esta tabela inserindo a data e o nome do evento, e o dia e o mês serão calculados para você."/>
    </ext>
  </extLst>
</table>
</file>

<file path=xl/theme/theme1.xml><?xml version="1.0" encoding="utf-8"?>
<a:theme xmlns:a="http://schemas.openxmlformats.org/drawingml/2006/main" name="Office Theme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Monthly Calendar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yws.app.br/" TargetMode="External"/><Relationship Id="rId1" Type="http://schemas.openxmlformats.org/officeDocument/2006/relationships/hyperlink" Target="http://www.websan.com.b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yws.app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A11" sqref="A11:E11"/>
    </sheetView>
  </sheetViews>
  <sheetFormatPr defaultColWidth="0" defaultRowHeight="12.75" zeroHeight="1"/>
  <cols>
    <col min="1" max="1" width="12.85546875" customWidth="1"/>
    <col min="2" max="2" width="15" customWidth="1"/>
    <col min="3" max="3" width="52.42578125" customWidth="1"/>
    <col min="4" max="5" width="9.140625" customWidth="1"/>
    <col min="6" max="16384" width="9.140625" hidden="1"/>
  </cols>
  <sheetData>
    <row r="1" spans="1:5" ht="45" customHeight="1">
      <c r="A1" s="62"/>
      <c r="B1" s="63"/>
      <c r="C1" s="87" t="s">
        <v>41</v>
      </c>
      <c r="D1" s="88"/>
      <c r="E1" s="88"/>
    </row>
    <row r="2" spans="1:5" ht="14.25">
      <c r="A2" s="60"/>
      <c r="B2" s="60"/>
      <c r="C2" s="60"/>
      <c r="D2" s="60"/>
      <c r="E2" s="60"/>
    </row>
    <row r="3" spans="1:5" ht="14.25">
      <c r="A3" s="59"/>
      <c r="B3" s="59"/>
      <c r="C3" s="59"/>
      <c r="D3" s="59"/>
      <c r="E3" s="59"/>
    </row>
    <row r="4" spans="1:5" ht="14.25">
      <c r="A4" s="59" t="s">
        <v>36</v>
      </c>
      <c r="B4" s="59"/>
      <c r="C4" s="59"/>
      <c r="D4" s="59"/>
      <c r="E4" s="59"/>
    </row>
    <row r="5" spans="1:5" ht="14.25">
      <c r="A5" s="59" t="s">
        <v>35</v>
      </c>
      <c r="B5" s="59"/>
      <c r="C5" s="59"/>
      <c r="D5" s="59"/>
      <c r="E5" s="59"/>
    </row>
    <row r="6" spans="1:5" ht="14.25">
      <c r="A6" s="58"/>
      <c r="B6" s="58"/>
      <c r="C6" s="58"/>
      <c r="D6" s="58"/>
      <c r="E6" s="58"/>
    </row>
    <row r="7" spans="1:5" ht="15">
      <c r="A7" s="57"/>
      <c r="B7" s="57"/>
      <c r="C7" s="57"/>
      <c r="D7" s="57"/>
      <c r="E7" s="57"/>
    </row>
    <row r="8" spans="1:5" ht="15">
      <c r="A8" s="56" t="s">
        <v>24</v>
      </c>
      <c r="B8" s="56"/>
      <c r="C8" s="56"/>
      <c r="D8" s="56"/>
      <c r="E8" s="56"/>
    </row>
    <row r="9" spans="1:5" ht="15">
      <c r="A9" s="67" t="s">
        <v>25</v>
      </c>
      <c r="B9" s="67"/>
      <c r="C9" s="67"/>
      <c r="D9" s="67"/>
      <c r="E9" s="67"/>
    </row>
    <row r="10" spans="1:5" ht="15">
      <c r="A10" s="68"/>
      <c r="B10" s="68"/>
      <c r="C10" s="68"/>
      <c r="D10" s="68"/>
      <c r="E10" s="68"/>
    </row>
    <row r="11" spans="1:5" ht="16.5">
      <c r="A11" s="65" t="s">
        <v>26</v>
      </c>
      <c r="B11" s="65"/>
      <c r="C11" s="65"/>
      <c r="D11" s="65"/>
      <c r="E11" s="65"/>
    </row>
    <row r="12" spans="1:5" ht="15">
      <c r="A12" s="68"/>
      <c r="B12" s="68"/>
      <c r="C12" s="68"/>
      <c r="D12" s="68"/>
      <c r="E12" s="68"/>
    </row>
    <row r="13" spans="1:5" ht="15">
      <c r="A13" s="69" t="s">
        <v>27</v>
      </c>
      <c r="B13" s="69"/>
      <c r="C13" s="69"/>
      <c r="D13" s="69"/>
      <c r="E13" s="69"/>
    </row>
    <row r="14" spans="1:5" ht="15">
      <c r="A14" s="64" t="s">
        <v>28</v>
      </c>
      <c r="B14" s="64"/>
      <c r="C14" s="64"/>
      <c r="D14" s="64"/>
      <c r="E14" s="64"/>
    </row>
    <row r="15" spans="1:5" ht="15">
      <c r="A15" s="64" t="s">
        <v>29</v>
      </c>
      <c r="B15" s="64"/>
      <c r="C15" s="64"/>
      <c r="D15" s="64"/>
      <c r="E15" s="64"/>
    </row>
    <row r="16" spans="1:5" ht="15">
      <c r="A16" s="54"/>
      <c r="B16" s="54"/>
      <c r="C16" s="54"/>
      <c r="D16" s="54"/>
      <c r="E16" s="54"/>
    </row>
    <row r="17" spans="1:5" ht="16.5">
      <c r="A17" s="65" t="s">
        <v>30</v>
      </c>
      <c r="B17" s="65"/>
      <c r="C17" s="65"/>
      <c r="D17" s="65"/>
      <c r="E17" s="65"/>
    </row>
    <row r="18" spans="1:5" ht="15">
      <c r="A18" s="66"/>
      <c r="B18" s="66"/>
      <c r="C18" s="66"/>
      <c r="D18" s="66"/>
      <c r="E18" s="66"/>
    </row>
    <row r="19" spans="1:5" ht="14.25">
      <c r="A19" s="61"/>
      <c r="B19" s="61"/>
      <c r="C19" s="61"/>
      <c r="D19" s="61"/>
      <c r="E19" s="61"/>
    </row>
    <row r="20" spans="1:5" ht="45.75" customHeight="1">
      <c r="A20" s="86" t="s">
        <v>19</v>
      </c>
      <c r="B20" s="86"/>
      <c r="C20" s="86"/>
      <c r="D20" s="86"/>
      <c r="E20" s="86"/>
    </row>
    <row r="21" spans="1:5" ht="15">
      <c r="A21" s="89"/>
      <c r="B21" s="89"/>
      <c r="C21" s="89"/>
      <c r="D21" s="89"/>
      <c r="E21" s="89"/>
    </row>
    <row r="22" spans="1:5" ht="15">
      <c r="A22" s="18"/>
      <c r="B22" s="55" t="s">
        <v>31</v>
      </c>
      <c r="C22" s="55"/>
      <c r="D22" s="55"/>
      <c r="E22" s="18"/>
    </row>
    <row r="23" spans="1:5" hidden="1"/>
    <row r="24" spans="1:5" hidden="1"/>
    <row r="25" spans="1:5" hidden="1"/>
  </sheetData>
  <sheetProtection password="FDB0" sheet="1" objects="1" scenarios="1" selectLockedCells="1"/>
  <mergeCells count="21">
    <mergeCell ref="A1:B1"/>
    <mergeCell ref="C1:E1"/>
    <mergeCell ref="A15:E15"/>
    <mergeCell ref="A17:E17"/>
    <mergeCell ref="A18:E18"/>
    <mergeCell ref="A9:E9"/>
    <mergeCell ref="A10:E10"/>
    <mergeCell ref="A11:E11"/>
    <mergeCell ref="A12:E12"/>
    <mergeCell ref="A13:E13"/>
    <mergeCell ref="A14:E14"/>
    <mergeCell ref="A20:E20"/>
    <mergeCell ref="B22:D22"/>
    <mergeCell ref="A8:E8"/>
    <mergeCell ref="A7:E7"/>
    <mergeCell ref="A6:E6"/>
    <mergeCell ref="A5:E5"/>
    <mergeCell ref="A4:E4"/>
    <mergeCell ref="A3:E3"/>
    <mergeCell ref="A2:E2"/>
    <mergeCell ref="A19:E19"/>
  </mergeCells>
  <hyperlinks>
    <hyperlink ref="A20" r:id="rId1" display="www.websan.com.br"/>
    <hyperlink ref="A20:E20" r:id="rId2" display="CLIQUE AQUI E ACESSE NOSSO SITE"/>
  </hyperlinks>
  <pageMargins left="0.511811024" right="0.511811024" top="0.78740157499999996" bottom="0.78740157499999996" header="0.31496062000000002" footer="0.3149606200000000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13"/>
  <sheetViews>
    <sheetView showGridLines="0" topLeftCell="B1" zoomScaleNormal="100" workbookViewId="0">
      <selection activeCell="E5" sqref="E5"/>
    </sheetView>
  </sheetViews>
  <sheetFormatPr defaultColWidth="0" defaultRowHeight="27" customHeight="1"/>
  <cols>
    <col min="1" max="1" width="11.85546875" style="7" hidden="1" customWidth="1"/>
    <col min="2" max="2" width="1.85546875" style="7" customWidth="1"/>
    <col min="3" max="3" width="15.140625" style="34" customWidth="1"/>
    <col min="4" max="4" width="11.140625" style="33" customWidth="1"/>
    <col min="5" max="5" width="81.140625" style="34" customWidth="1"/>
    <col min="6" max="6" width="27.140625" style="35" hidden="1" customWidth="1"/>
    <col min="7" max="7" width="14.42578125" style="35" hidden="1" customWidth="1"/>
    <col min="8" max="8" width="21.42578125" style="35" hidden="1" customWidth="1"/>
    <col min="9" max="9" width="22.85546875" style="34" customWidth="1"/>
    <col min="10" max="10" width="28" style="34" customWidth="1"/>
    <col min="11" max="11" width="13.5703125" style="7" hidden="1" customWidth="1"/>
    <col min="12" max="12" width="34.5703125" style="7" hidden="1" customWidth="1"/>
    <col min="13" max="13" width="1.140625" style="7" hidden="1" customWidth="1"/>
    <col min="14" max="14" width="0" style="7" hidden="1" customWidth="1"/>
    <col min="15" max="16384" width="9.140625" style="7" hidden="1"/>
  </cols>
  <sheetData>
    <row r="1" spans="3:14" ht="10.5" customHeight="1">
      <c r="C1" s="15"/>
      <c r="D1" s="16"/>
      <c r="E1" s="15"/>
      <c r="F1" s="17"/>
      <c r="G1" s="17"/>
      <c r="H1" s="17"/>
      <c r="I1" s="15"/>
      <c r="J1" s="15"/>
    </row>
    <row r="2" spans="3:14" ht="58.5" customHeight="1">
      <c r="C2" s="73"/>
      <c r="D2" s="74"/>
      <c r="E2" s="71" t="s">
        <v>22</v>
      </c>
      <c r="F2" s="72"/>
      <c r="G2" s="72"/>
      <c r="H2" s="72"/>
      <c r="I2" s="72"/>
      <c r="J2" s="72"/>
    </row>
    <row r="3" spans="3:14" s="23" customFormat="1" ht="4.5" customHeight="1" thickBot="1">
      <c r="C3" s="13"/>
      <c r="D3" s="14"/>
      <c r="E3" s="24"/>
      <c r="F3" s="25"/>
      <c r="G3" s="25"/>
      <c r="H3" s="25"/>
      <c r="I3" s="25"/>
      <c r="J3" s="25"/>
    </row>
    <row r="4" spans="3:14" s="8" customFormat="1" ht="27" customHeight="1" thickBot="1">
      <c r="C4" s="38" t="s">
        <v>15</v>
      </c>
      <c r="D4" s="39" t="s">
        <v>3</v>
      </c>
      <c r="E4" s="38" t="s">
        <v>17</v>
      </c>
      <c r="F4" s="40" t="s">
        <v>0</v>
      </c>
      <c r="G4" s="40" t="s">
        <v>1</v>
      </c>
      <c r="H4" s="40" t="s">
        <v>2</v>
      </c>
      <c r="I4" s="38" t="s">
        <v>16</v>
      </c>
      <c r="J4" s="38" t="s">
        <v>40</v>
      </c>
      <c r="K4" s="70"/>
      <c r="L4" s="70"/>
      <c r="M4" s="70"/>
      <c r="N4" s="70"/>
    </row>
    <row r="5" spans="3:14" ht="27" customHeight="1">
      <c r="C5" s="26">
        <v>44993</v>
      </c>
      <c r="D5" s="27" t="s">
        <v>20</v>
      </c>
      <c r="E5" s="28" t="s">
        <v>37</v>
      </c>
      <c r="F5" s="29" t="str">
        <f>CONCATENATE(Lição_de_Casa[[#This Row],[HORA]],": ",Lição_de_Casa[[#This Row],[TEMA]])</f>
        <v>10:00: Dia internacional da mulher</v>
      </c>
      <c r="G5" s="30" t="str">
        <f>IF(ISBLANK(Lição_de_Casa[[#This Row],[  DATA ]]),"",UPPER(TEXT(Lição_de_Casa[[#This Row],[  DATA ]],"ddd")))</f>
        <v>QUA</v>
      </c>
      <c r="H5" s="30" t="str">
        <f>IF(ISBLANK(Lição_de_Casa[[#This Row],[  DATA ]]),"",UPPER(TEXT(Lição_de_Casa[[#This Row],[  DATA ]],"mmm")))</f>
        <v>MAR</v>
      </c>
      <c r="I5" s="31" t="s">
        <v>21</v>
      </c>
      <c r="J5" s="31" t="s">
        <v>38</v>
      </c>
      <c r="K5" s="5"/>
      <c r="L5" s="6"/>
    </row>
    <row r="6" spans="3:14" ht="27" customHeight="1">
      <c r="C6" s="32"/>
      <c r="H6" s="36"/>
      <c r="I6" s="37"/>
      <c r="J6" s="37"/>
    </row>
    <row r="7" spans="3:14" ht="27" customHeight="1">
      <c r="C7" s="32"/>
      <c r="H7" s="36"/>
      <c r="I7" s="37"/>
      <c r="J7" s="37"/>
    </row>
    <row r="8" spans="3:14" ht="27" customHeight="1">
      <c r="C8" s="32"/>
      <c r="H8" s="36"/>
      <c r="I8" s="37"/>
      <c r="J8" s="37"/>
    </row>
    <row r="9" spans="3:14" ht="27" customHeight="1">
      <c r="C9" s="32"/>
      <c r="H9" s="36"/>
      <c r="I9" s="37"/>
    </row>
    <row r="10" spans="3:14" ht="27" customHeight="1">
      <c r="C10" s="32"/>
      <c r="H10" s="36"/>
    </row>
    <row r="11" spans="3:14" ht="27" customHeight="1">
      <c r="C11" s="32"/>
      <c r="H11" s="36"/>
    </row>
    <row r="12" spans="3:14" ht="27" customHeight="1">
      <c r="C12" s="32"/>
      <c r="H12" s="36"/>
    </row>
    <row r="13" spans="3:14" ht="27" customHeight="1">
      <c r="C13" s="32"/>
      <c r="H13" s="36"/>
    </row>
  </sheetData>
  <sheetProtection password="FDB0" sheet="1" objects="1" scenarios="1" selectLockedCells="1" sort="0" autoFilter="0"/>
  <mergeCells count="3">
    <mergeCell ref="K4:N4"/>
    <mergeCell ref="E2:J2"/>
    <mergeCell ref="C2:D2"/>
  </mergeCells>
  <printOptions horizontalCentered="1"/>
  <pageMargins left="0" right="0" top="0" bottom="0" header="0" footer="0"/>
  <pageSetup paperSize="9" fitToWidth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5"/>
  <sheetViews>
    <sheetView showGridLines="0" zoomScale="90" zoomScaleNormal="90" workbookViewId="0">
      <selection activeCell="H2" sqref="H2"/>
    </sheetView>
  </sheetViews>
  <sheetFormatPr defaultColWidth="0" defaultRowHeight="12.75" zeroHeight="1"/>
  <cols>
    <col min="1" max="1" width="1.7109375" customWidth="1"/>
    <col min="2" max="8" width="29.28515625" customWidth="1"/>
    <col min="9" max="9" width="34.42578125" style="80" hidden="1"/>
    <col min="10" max="10" width="10.42578125" hidden="1"/>
    <col min="11" max="35" width="11.42578125" hidden="1"/>
    <col min="36" max="16384" width="9.140625" hidden="1"/>
  </cols>
  <sheetData>
    <row r="1" spans="1:9" ht="6.75" customHeight="1">
      <c r="A1" s="2"/>
      <c r="B1" s="3"/>
      <c r="C1" s="3"/>
      <c r="D1" s="3"/>
      <c r="E1" s="3"/>
      <c r="F1" s="3"/>
      <c r="G1" s="4"/>
      <c r="H1" s="3"/>
      <c r="I1" s="79"/>
    </row>
    <row r="2" spans="1:9" ht="27.75" customHeight="1" thickBot="1">
      <c r="B2" s="76"/>
      <c r="C2" s="75" t="s">
        <v>23</v>
      </c>
      <c r="D2" s="75"/>
      <c r="E2" s="75"/>
      <c r="F2" s="75"/>
      <c r="G2" s="10" t="s">
        <v>32</v>
      </c>
      <c r="H2" s="41" t="s">
        <v>39</v>
      </c>
    </row>
    <row r="3" spans="1:9" ht="11.25" customHeight="1" thickTop="1" thickBot="1">
      <c r="B3" s="76"/>
      <c r="C3" s="75"/>
      <c r="D3" s="75"/>
      <c r="E3" s="75"/>
      <c r="F3" s="75"/>
      <c r="G3" s="78" t="s">
        <v>33</v>
      </c>
      <c r="H3" s="77">
        <v>2023</v>
      </c>
    </row>
    <row r="4" spans="1:9" ht="11.25" customHeight="1" thickTop="1" thickBot="1">
      <c r="B4" s="76"/>
      <c r="C4" s="75"/>
      <c r="D4" s="75"/>
      <c r="E4" s="75"/>
      <c r="F4" s="75"/>
      <c r="G4" s="78"/>
      <c r="H4" s="77"/>
      <c r="I4" s="80" t="s">
        <v>4</v>
      </c>
    </row>
    <row r="5" spans="1:9" ht="27" customHeight="1" thickTop="1">
      <c r="B5" s="76"/>
      <c r="C5" s="75"/>
      <c r="D5" s="75"/>
      <c r="E5" s="75"/>
      <c r="F5" s="75"/>
      <c r="G5" s="11" t="s">
        <v>34</v>
      </c>
      <c r="H5" s="82" t="s">
        <v>18</v>
      </c>
      <c r="I5" s="80" t="s">
        <v>5</v>
      </c>
    </row>
    <row r="6" spans="1:9" s="19" customFormat="1" ht="5.25" customHeight="1" thickBot="1">
      <c r="B6" s="12"/>
      <c r="C6" s="20"/>
      <c r="D6" s="20"/>
      <c r="E6" s="20"/>
      <c r="F6" s="20"/>
      <c r="G6" s="21"/>
      <c r="H6" s="22"/>
      <c r="I6" s="81" t="s">
        <v>39</v>
      </c>
    </row>
    <row r="7" spans="1:9" ht="33" customHeight="1" thickBot="1">
      <c r="B7" s="9" t="str">
        <f t="shared" ref="B7:H7" si="0">UPPER(TEXT(B8,"dddd"))</f>
        <v>DOMINGO</v>
      </c>
      <c r="C7" s="9" t="str">
        <f t="shared" si="0"/>
        <v>SEGUNDA-FEIRA</v>
      </c>
      <c r="D7" s="9" t="str">
        <f t="shared" si="0"/>
        <v>TERÇA-FEIRA</v>
      </c>
      <c r="E7" s="9" t="str">
        <f t="shared" si="0"/>
        <v>QUARTA-FEIRA</v>
      </c>
      <c r="F7" s="9" t="str">
        <f t="shared" si="0"/>
        <v>QUINTA-FEIRA</v>
      </c>
      <c r="G7" s="9" t="str">
        <f t="shared" si="0"/>
        <v>SEXTA-FEIRA</v>
      </c>
      <c r="H7" s="9" t="str">
        <f t="shared" si="0"/>
        <v>SÁBADO</v>
      </c>
      <c r="I7" s="80" t="s">
        <v>6</v>
      </c>
    </row>
    <row r="8" spans="1:9" ht="18.75" customHeight="1">
      <c r="B8" s="42">
        <f>IFERROR(INDEX(calendário,ndx+0,1),"")</f>
        <v>44983</v>
      </c>
      <c r="C8" s="43">
        <f>IFERROR(INDEX(calendário,ndx+0,2),"")</f>
        <v>44984</v>
      </c>
      <c r="D8" s="43">
        <f>IFERROR(INDEX(calendário,ndx+0,3),"")</f>
        <v>44985</v>
      </c>
      <c r="E8" s="43">
        <f>IFERROR(INDEX(calendário,ndx+0,4),"")</f>
        <v>44986</v>
      </c>
      <c r="F8" s="43">
        <f>IFERROR(INDEX(calendário,ndx+0,5),"")</f>
        <v>44987</v>
      </c>
      <c r="G8" s="43">
        <f>IFERROR(INDEX(calendário,ndx+0,6),"")</f>
        <v>44988</v>
      </c>
      <c r="H8" s="44">
        <f>IFERROR(INDEX(calendário,ndx+0,7),"")</f>
        <v>44989</v>
      </c>
      <c r="I8" s="80" t="s">
        <v>7</v>
      </c>
    </row>
    <row r="9" spans="1:9" ht="18.75" customHeight="1">
      <c r="B9" s="45" t="str">
        <f t="array" ref="B9">IFERROR(INDEX(Lição_de_Casa[],SMALL(IF(Datas=B$8,ROW(Datas)),ROW(1:1))-InícioDaLinhaDaTabela,4),"")</f>
        <v/>
      </c>
      <c r="C9" s="46" t="str">
        <f t="array" ref="C9">IFERROR(INDEX(Lição_de_Casa[],SMALL(IF(Datas=C$8,ROW(Datas)),ROW(1:1))-InícioDaLinhaDaTabela,4),"")</f>
        <v/>
      </c>
      <c r="D9" s="46" t="str">
        <f t="array" ref="D9">IFERROR(INDEX(Lição_de_Casa[],SMALL(IF(Datas=D$8,ROW(Datas)),ROW(1:1))-InícioDaLinhaDaTabela,4),"")</f>
        <v/>
      </c>
      <c r="E9" s="46" t="str">
        <f t="array" ref="E9">IFERROR(INDEX(Lição_de_Casa[],SMALL(IF(Datas=E$8,ROW(Datas)),ROW(1:1))-InícioDaLinhaDaTabela,4),"")</f>
        <v/>
      </c>
      <c r="F9" s="46" t="str">
        <f t="array" ref="F9">IFERROR(INDEX(Lição_de_Casa[],SMALL(IF(Datas=F$8,ROW(Datas)),ROW(1:1))-InícioDaLinhaDaTabela,4),"")</f>
        <v/>
      </c>
      <c r="G9" s="46" t="str">
        <f>IFERROR(INDEX(Lição_de_Casa[],SMALL(IF(Datas=G$8,ROW(Datas)),ROW(1:1))-InícioDaLinhaDaTabela,4),"")</f>
        <v/>
      </c>
      <c r="H9" s="47" t="str">
        <f t="array" ref="H9">IFERROR(INDEX(Lição_de_Casa[],SMALL(IF(Datas=H$8,ROW(Datas)),ROW(1:1))-InícioDaLinhaDaTabela,4),"")</f>
        <v/>
      </c>
      <c r="I9" s="80" t="s">
        <v>8</v>
      </c>
    </row>
    <row r="10" spans="1:9" ht="18.75" customHeight="1">
      <c r="B10" s="45" t="str">
        <f t="array" ref="B10">IFERROR(INDEX(Lição_de_Casa[],SMALL(IF(Datas=B$8,ROW(Datas)),ROW(2:2))-InícioDaLinhaDaTabela,4),"")</f>
        <v/>
      </c>
      <c r="C10" s="46" t="str">
        <f t="array" ref="C10">IFERROR(INDEX(Lição_de_Casa[],SMALL(IF(Datas=C$8,ROW(Datas)),ROW(2:2))-InícioDaLinhaDaTabela,4),"")</f>
        <v/>
      </c>
      <c r="D10" s="46" t="str">
        <f t="array" ref="D10">IFERROR(INDEX(Lição_de_Casa[],SMALL(IF(Datas=D$8,ROW(Datas)),ROW(2:2))-InícioDaLinhaDaTabela,4),"")</f>
        <v/>
      </c>
      <c r="E10" s="46" t="str">
        <f t="array" ref="E10">IFERROR(INDEX(Lição_de_Casa[],SMALL(IF(Datas=E$8,ROW(Datas)),ROW(2:2))-InícioDaLinhaDaTabela,4),"")</f>
        <v/>
      </c>
      <c r="F10" s="46" t="str">
        <f t="array" ref="F10">IFERROR(INDEX(Lição_de_Casa[],SMALL(IF(Datas=F$8,ROW(Datas)),ROW(2:2))-InícioDaLinhaDaTabela,4),"")</f>
        <v/>
      </c>
      <c r="G10" s="46" t="str">
        <f t="array" ref="G10">IFERROR(INDEX(Lição_de_Casa[],SMALL(IF(Datas=G$8,ROW(Datas)),ROW(2:2))-InícioDaLinhaDaTabela,4),"")</f>
        <v/>
      </c>
      <c r="H10" s="47" t="str">
        <f t="array" ref="H10">IFERROR(INDEX(Lição_de_Casa[],SMALL(IF(Datas=H$8,ROW(Datas)),ROW(2:2))-InícioDaLinhaDaTabela,4),"")</f>
        <v/>
      </c>
      <c r="I10" s="80" t="s">
        <v>9</v>
      </c>
    </row>
    <row r="11" spans="1:9" ht="18.75" customHeight="1">
      <c r="B11" s="45" t="str">
        <f t="array" ref="B11">IFERROR(INDEX(Lição_de_Casa[],SMALL(IF(Datas=B$8,ROW(Datas)),ROW(3:3))-InícioDaLinhaDaTabela,4),"")</f>
        <v/>
      </c>
      <c r="C11" s="46" t="str">
        <f t="array" ref="C11">IFERROR(INDEX(Lição_de_Casa[],SMALL(IF(Datas=C$8,ROW(Datas)),ROW(3:3))-InícioDaLinhaDaTabela,4),"")</f>
        <v/>
      </c>
      <c r="D11" s="46" t="str">
        <f t="array" ref="D11">IFERROR(INDEX(Lição_de_Casa[],SMALL(IF(Datas=D$8,ROW(Datas)),ROW(3:3))-InícioDaLinhaDaTabela,4),"")</f>
        <v/>
      </c>
      <c r="E11" s="46" t="str">
        <f t="array" ref="E11">IFERROR(INDEX(Lição_de_Casa[],SMALL(IF(Datas=E$8,ROW(Datas)),ROW(3:3))-InícioDaLinhaDaTabela,4),"")</f>
        <v/>
      </c>
      <c r="F11" s="46" t="str">
        <f t="array" ref="F11">IFERROR(INDEX(Lição_de_Casa[],SMALL(IF(Datas=F$8,ROW(Datas)),ROW(3:3))-InícioDaLinhaDaTabela,4),"")</f>
        <v/>
      </c>
      <c r="G11" s="46" t="str">
        <f t="array" ref="G11">IFERROR(INDEX(Lição_de_Casa[],SMALL(IF(Datas=G$8,ROW(Datas)),ROW(3:3))-InícioDaLinhaDaTabela,4),"")</f>
        <v/>
      </c>
      <c r="H11" s="47" t="str">
        <f t="array" ref="H11">IFERROR(INDEX(Lição_de_Casa[],SMALL(IF(Datas=H$8,ROW(Datas)),ROW(3:3))-InícioDaLinhaDaTabela,4),"")</f>
        <v/>
      </c>
      <c r="I11" s="80" t="s">
        <v>10</v>
      </c>
    </row>
    <row r="12" spans="1:9" ht="18.75" customHeight="1">
      <c r="B12" s="45" t="str">
        <f t="array" ref="B12">IFERROR(INDEX(Lição_de_Casa[],SMALL(IF(Datas=B$8,ROW(Datas)),ROW(4:4))-InícioDaLinhaDaTabela,4),"")</f>
        <v/>
      </c>
      <c r="C12" s="46" t="str">
        <f t="array" ref="C12">IFERROR(INDEX(Lição_de_Casa[],SMALL(IF(Datas=C$8,ROW(Datas)),ROW(4:4))-InícioDaLinhaDaTabela,4),"")</f>
        <v/>
      </c>
      <c r="D12" s="46" t="str">
        <f t="array" ref="D12">IFERROR(INDEX(Lição_de_Casa[],SMALL(IF(Datas=D$8,ROW(Datas)),ROW(4:4))-InícioDaLinhaDaTabela,4),"")</f>
        <v/>
      </c>
      <c r="E12" s="46" t="str">
        <f t="array" ref="E12">IFERROR(INDEX(Lição_de_Casa[],SMALL(IF(Datas=E$8,ROW(Datas)),ROW(4:4))-InícioDaLinhaDaTabela,4),"")</f>
        <v/>
      </c>
      <c r="F12" s="46" t="str">
        <f t="array" ref="F12">IFERROR(INDEX(Lição_de_Casa[],SMALL(IF(Datas=F$8,ROW(Datas)),ROW(4:4))-InícioDaLinhaDaTabela,4),"")</f>
        <v/>
      </c>
      <c r="G12" s="46" t="str">
        <f t="array" ref="G12">IFERROR(INDEX(Lição_de_Casa[],SMALL(IF(Datas=G$8,ROW(Datas)),ROW(4:4))-InícioDaLinhaDaTabela,4),"")</f>
        <v/>
      </c>
      <c r="H12" s="47" t="str">
        <f t="array" ref="H12">IFERROR(INDEX(Lição_de_Casa[],SMALL(IF(Datas=H$8,ROW(Datas)),ROW(4:4))-InícioDaLinhaDaTabela,4),"")</f>
        <v/>
      </c>
      <c r="I12" s="80" t="s">
        <v>11</v>
      </c>
    </row>
    <row r="13" spans="1:9" ht="18.75" customHeight="1">
      <c r="B13" s="45" t="str">
        <f t="array" ref="B13">IFERROR(INDEX(Lição_de_Casa[],SMALL(IF(Datas=B$8,ROW(Datas)),ROW(5:5))-InícioDaLinhaDaTabela,4),"")</f>
        <v/>
      </c>
      <c r="C13" s="46" t="str">
        <f t="array" ref="C13">IFERROR(INDEX(Lição_de_Casa[],SMALL(IF(Datas=C$8,ROW(Datas)),ROW(5:5))-InícioDaLinhaDaTabela,4),"")</f>
        <v/>
      </c>
      <c r="D13" s="46" t="str">
        <f t="array" ref="D13">IFERROR(INDEX(Lição_de_Casa[],SMALL(IF(Datas=D$8,ROW(Datas)),ROW(5:5))-InícioDaLinhaDaTabela,4),"")</f>
        <v/>
      </c>
      <c r="E13" s="46" t="str">
        <f t="array" ref="E13">IFERROR(INDEX(Lição_de_Casa[],SMALL(IF(Datas=E$8,ROW(Datas)),ROW(5:5))-InícioDaLinhaDaTabela,4),"")</f>
        <v/>
      </c>
      <c r="F13" s="46" t="str">
        <f t="array" ref="F13">IFERROR(INDEX(Lição_de_Casa[],SMALL(IF(Datas=F$8,ROW(Datas)),ROW(5:5))-InícioDaLinhaDaTabela,4),"")</f>
        <v/>
      </c>
      <c r="G13" s="46" t="str">
        <f t="array" ref="G13">IFERROR(INDEX(Lição_de_Casa[],SMALL(IF(Datas=G$8,ROW(Datas)),ROW(5:5))-InícioDaLinhaDaTabela,4),"")</f>
        <v/>
      </c>
      <c r="H13" s="47" t="str">
        <f t="array" ref="H13">IFERROR(INDEX(Lição_de_Casa[],SMALL(IF(Datas=H$8,ROW(Datas)),ROW(5:5))-InícioDaLinhaDaTabela,4),"")</f>
        <v/>
      </c>
      <c r="I13" s="80" t="s">
        <v>12</v>
      </c>
    </row>
    <row r="14" spans="1:9" ht="18.75" customHeight="1">
      <c r="B14" s="48">
        <f>IFERROR(INDEX(calendário,ndx+1,1),"")</f>
        <v>44990</v>
      </c>
      <c r="C14" s="49">
        <f>IFERROR(INDEX(calendário,ndx+1,2),"")</f>
        <v>44991</v>
      </c>
      <c r="D14" s="49">
        <f>IFERROR(INDEX(calendário,ndx+1,3),"")</f>
        <v>44992</v>
      </c>
      <c r="E14" s="49">
        <f>IFERROR(INDEX(calendário,ndx+1,4),"")</f>
        <v>44993</v>
      </c>
      <c r="F14" s="49">
        <f>IFERROR(INDEX(calendário,ndx+1,5),"")</f>
        <v>44994</v>
      </c>
      <c r="G14" s="49">
        <f>IFERROR(INDEX(calendário,ndx+1,6),"")</f>
        <v>44995</v>
      </c>
      <c r="H14" s="50">
        <f>IFERROR(INDEX(calendário,ndx+1,7),"")</f>
        <v>44996</v>
      </c>
      <c r="I14" s="80" t="s">
        <v>13</v>
      </c>
    </row>
    <row r="15" spans="1:9" ht="18.75" customHeight="1">
      <c r="B15" s="45" t="str">
        <f t="array" ref="B15">IFERROR(INDEX(Lição_de_Casa[],SMALL(IF(Datas=B$14,ROW(Datas)),ROW(1:1))-InícioDaLinhaDaTabela,4),"")</f>
        <v/>
      </c>
      <c r="C15" s="46" t="str">
        <f t="array" ref="C15">IFERROR(INDEX(Lição_de_Casa[],SMALL(IF(Datas=C$14,ROW(Datas)),ROW(1:1))-InícioDaLinhaDaTabela,4),"")</f>
        <v/>
      </c>
      <c r="D15" s="46" t="str">
        <f t="array" ref="D15">IFERROR(INDEX(Lição_de_Casa[],SMALL(IF(Datas=D$14,ROW(Datas)),ROW(1:1))-InícioDaLinhaDaTabela,4),"")</f>
        <v/>
      </c>
      <c r="E15" s="46" t="str">
        <f>IFERROR(INDEX(Lição_de_Casa[],SMALL(IF(Datas=E$14,ROW(Datas)),ROW(1:1))-InícioDaLinhaDaTabela,4),"")</f>
        <v>10:00: Dia internacional da mulher</v>
      </c>
      <c r="F15" s="46" t="str">
        <f t="array" ref="F15">IFERROR(INDEX(Lição_de_Casa[],SMALL(IF(Datas=F$14,ROW(Datas)),ROW(1:1))-InícioDaLinhaDaTabela,4),"")</f>
        <v/>
      </c>
      <c r="G15" s="46" t="str">
        <f t="array" ref="G15">IFERROR(INDEX(Lição_de_Casa[],SMALL(IF(Datas=G$14,ROW(Datas)),ROW(1:1))-InícioDaLinhaDaTabela,4),"")</f>
        <v/>
      </c>
      <c r="H15" s="47" t="str">
        <f t="array" ref="H15">IFERROR(INDEX(Lição_de_Casa[],SMALL(IF(Datas=H$14,ROW(Datas)),ROW(1:1))-InícioDaLinhaDaTabela,4),"")</f>
        <v/>
      </c>
      <c r="I15" s="80" t="s">
        <v>14</v>
      </c>
    </row>
    <row r="16" spans="1:9" ht="18.75" customHeight="1">
      <c r="B16" s="45" t="str">
        <f t="array" ref="B16">IFERROR(INDEX(Lição_de_Casa[],SMALL(IF(Datas=B$14,ROW(Datas)),ROW(2:2))-InícioDaLinhaDaTabela,4),"")</f>
        <v/>
      </c>
      <c r="C16" s="46" t="str">
        <f t="array" ref="C16">IFERROR(INDEX(Lição_de_Casa[],SMALL(IF(Datas=C$14,ROW(Datas)),ROW(2:2))-InícioDaLinhaDaTabela,4),"")</f>
        <v/>
      </c>
      <c r="D16" s="46" t="str">
        <f t="array" ref="D16">IFERROR(INDEX(Lição_de_Casa[],SMALL(IF(Datas=D$14,ROW(Datas)),ROW(2:2))-InícioDaLinhaDaTabela,4),"")</f>
        <v/>
      </c>
      <c r="E16" s="46"/>
      <c r="F16" s="46" t="str">
        <f t="array" ref="F16">IFERROR(INDEX(Lição_de_Casa[],SMALL(IF(Datas=F$14,ROW(Datas)),ROW(2:2))-InícioDaLinhaDaTabela,4),"")</f>
        <v/>
      </c>
      <c r="G16" s="46" t="str">
        <f t="array" ref="G16">IFERROR(INDEX(Lição_de_Casa[],SMALL(IF(Datas=G$14,ROW(Datas)),ROW(2:2))-InícioDaLinhaDaTabela,4),"")</f>
        <v/>
      </c>
      <c r="H16" s="47" t="str">
        <f t="array" ref="H16">IFERROR(INDEX(Lição_de_Casa[],SMALL(IF(Datas=H$14,ROW(Datas)),ROW(2:2))-InícioDaLinhaDaTabela,4),"")</f>
        <v/>
      </c>
    </row>
    <row r="17" spans="2:10" ht="18.75" customHeight="1">
      <c r="B17" s="45" t="str">
        <f t="array" ref="B17">IFERROR(INDEX(Lição_de_Casa[],SMALL(IF(Datas=B$14,ROW(Datas)),ROW(3:3))-InícioDaLinhaDaTabela,4),"")</f>
        <v/>
      </c>
      <c r="C17" s="46" t="str">
        <f t="array" ref="C17">IFERROR(INDEX(Lição_de_Casa[],SMALL(IF(Datas=C$14,ROW(Datas)),ROW(3:3))-InícioDaLinhaDaTabela,4),"")</f>
        <v/>
      </c>
      <c r="D17" s="46" t="str">
        <f t="array" ref="D17">IFERROR(INDEX(Lição_de_Casa[],SMALL(IF(Datas=D$14,ROW(Datas)),ROW(3:3))-InícioDaLinhaDaTabela,4),"")</f>
        <v/>
      </c>
      <c r="E17" s="46" t="str">
        <f t="array" ref="E17">IFERROR(INDEX(Lição_de_Casa[],SMALL(IF(Datas=E$14,ROW(Datas)),ROW(3:3))-InícioDaLinhaDaTabela,4),"")</f>
        <v/>
      </c>
      <c r="F17" s="46" t="str">
        <f t="array" ref="F17">IFERROR(INDEX(Lição_de_Casa[],SMALL(IF(Datas=F$14,ROW(Datas)),ROW(3:3))-InícioDaLinhaDaTabela,4),"")</f>
        <v/>
      </c>
      <c r="G17" s="46" t="str">
        <f t="array" ref="G17">IFERROR(INDEX(Lição_de_Casa[],SMALL(IF(Datas=G$14,ROW(Datas)),ROW(3:3))-InícioDaLinhaDaTabela,4),"")</f>
        <v/>
      </c>
      <c r="H17" s="47" t="str">
        <f t="array" ref="H17">IFERROR(INDEX(Lição_de_Casa[],SMALL(IF(Datas=H$14,ROW(Datas)),ROW(3:3))-InícioDaLinhaDaTabela,4),"")</f>
        <v/>
      </c>
    </row>
    <row r="18" spans="2:10" ht="18.75" customHeight="1">
      <c r="B18" s="45" t="str">
        <f t="array" ref="B18">IFERROR(INDEX(Lição_de_Casa[],SMALL(IF(Datas=B$14,ROW(Datas)),ROW(4:4))-InícioDaLinhaDaTabela,4),"")</f>
        <v/>
      </c>
      <c r="C18" s="46" t="str">
        <f t="array" ref="C18">IFERROR(INDEX(Lição_de_Casa[],SMALL(IF(Datas=C$14,ROW(Datas)),ROW(4:4))-InícioDaLinhaDaTabela,4),"")</f>
        <v/>
      </c>
      <c r="D18" s="46" t="str">
        <f t="array" ref="D18">IFERROR(INDEX(Lição_de_Casa[],SMALL(IF(Datas=D$14,ROW(Datas)),ROW(4:4))-InícioDaLinhaDaTabela,4),"")</f>
        <v/>
      </c>
      <c r="E18" s="46" t="str">
        <f t="array" ref="E18">IFERROR(INDEX(Lição_de_Casa[],SMALL(IF(Datas=E$14,ROW(Datas)),ROW(4:4))-InícioDaLinhaDaTabela,4),"")</f>
        <v/>
      </c>
      <c r="F18" s="46" t="str">
        <f t="array" ref="F18">IFERROR(INDEX(Lição_de_Casa[],SMALL(IF(Datas=F$14,ROW(Datas)),ROW(4:4))-InícioDaLinhaDaTabela,4),"")</f>
        <v/>
      </c>
      <c r="G18" s="46" t="str">
        <f t="array" ref="G18">IFERROR(INDEX(Lição_de_Casa[],SMALL(IF(Datas=G$14,ROW(Datas)),ROW(4:4))-InícioDaLinhaDaTabela,4),"")</f>
        <v/>
      </c>
      <c r="H18" s="47" t="str">
        <f t="array" ref="H18">IFERROR(INDEX(Lição_de_Casa[],SMALL(IF(Datas=H$14,ROW(Datas)),ROW(4:4))-InícioDaLinhaDaTabela,4),"")</f>
        <v/>
      </c>
    </row>
    <row r="19" spans="2:10" ht="18.75" customHeight="1">
      <c r="B19" s="45" t="str">
        <f t="array" ref="B19">IFERROR(INDEX(Lição_de_Casa[],SMALL(IF(Datas=B$14,ROW(Datas)),ROW(5:5))-InícioDaLinhaDaTabela,4),"")</f>
        <v/>
      </c>
      <c r="C19" s="46" t="str">
        <f t="array" ref="C19">IFERROR(INDEX(Lição_de_Casa[],SMALL(IF(Datas=C$14,ROW(Datas)),ROW(5:5))-InícioDaLinhaDaTabela,4),"")</f>
        <v/>
      </c>
      <c r="D19" s="46" t="str">
        <f t="array" ref="D19">IFERROR(INDEX(Lição_de_Casa[],SMALL(IF(Datas=D$14,ROW(Datas)),ROW(5:5))-InícioDaLinhaDaTabela,4),"")</f>
        <v/>
      </c>
      <c r="E19" s="46" t="str">
        <f t="array" ref="E19">IFERROR(INDEX(Lição_de_Casa[],SMALL(IF(Datas=E$14,ROW(Datas)),ROW(5:5))-InícioDaLinhaDaTabela,4),"")</f>
        <v/>
      </c>
      <c r="F19" s="46" t="str">
        <f t="array" ref="F19">IFERROR(INDEX(Lição_de_Casa[],SMALL(IF(Datas=F$14,ROW(Datas)),ROW(5:5))-InícioDaLinhaDaTabela,4),"")</f>
        <v/>
      </c>
      <c r="G19" s="46" t="str">
        <f t="array" ref="G19">IFERROR(INDEX(Lição_de_Casa[],SMALL(IF(Datas=G$14,ROW(Datas)),ROW(5:5))-InícioDaLinhaDaTabela,4),"")</f>
        <v/>
      </c>
      <c r="H19" s="47" t="str">
        <f t="array" ref="H19">IFERROR(INDEX(Lição_de_Casa[],SMALL(IF(Datas=H$14,ROW(Datas)),ROW(5:5))-InícioDaLinhaDaTabela,4),"")</f>
        <v/>
      </c>
      <c r="J19" s="1"/>
    </row>
    <row r="20" spans="2:10" ht="18.75" customHeight="1">
      <c r="B20" s="48">
        <f>IFERROR(INDEX(calendário,ndx+2,1),"")</f>
        <v>44997</v>
      </c>
      <c r="C20" s="49">
        <f>IFERROR(INDEX(calendário,ndx+2,2),"")</f>
        <v>44998</v>
      </c>
      <c r="D20" s="49">
        <f>IFERROR(INDEX(calendário,ndx+2,3),"")</f>
        <v>44999</v>
      </c>
      <c r="E20" s="49">
        <f>IFERROR(INDEX(calendário,ndx+2,4),"")</f>
        <v>45000</v>
      </c>
      <c r="F20" s="49">
        <f>IFERROR(INDEX(calendário,ndx+2,5),"")</f>
        <v>45001</v>
      </c>
      <c r="G20" s="49">
        <f>IFERROR(INDEX(calendário,ndx+2,6),"")</f>
        <v>45002</v>
      </c>
      <c r="H20" s="50">
        <f>IFERROR(INDEX(calendário,ndx+2,7),"")</f>
        <v>45003</v>
      </c>
    </row>
    <row r="21" spans="2:10" ht="18.75" customHeight="1">
      <c r="B21" s="45" t="str">
        <f t="array" ref="B21">IFERROR(INDEX(Lição_de_Casa[],SMALL(IF(Datas=B$20,ROW(Datas)),ROW(1:1))-InícioDaLinhaDaTabela,4),"")</f>
        <v/>
      </c>
      <c r="C21" s="46" t="str">
        <f t="array" ref="C21">IFERROR(INDEX(Lição_de_Casa[],SMALL(IF(Datas=C$20,ROW(Datas)),ROW(1:1))-InícioDaLinhaDaTabela,4),"")</f>
        <v/>
      </c>
      <c r="D21" s="46" t="str">
        <f t="array" ref="D21">IFERROR(INDEX(Lição_de_Casa[],SMALL(IF(Datas=D$20,ROW(Datas)),ROW(1:1))-InícioDaLinhaDaTabela,4),"")</f>
        <v/>
      </c>
      <c r="E21" s="46" t="str">
        <f t="array" ref="E21">IFERROR(INDEX(Lição_de_Casa[],SMALL(IF(Datas=E$20,ROW(Datas)),ROW(1:1))-InícioDaLinhaDaTabela,4),"")</f>
        <v/>
      </c>
      <c r="F21" s="46" t="str">
        <f t="array" ref="F21">IFERROR(INDEX(Lição_de_Casa[],SMALL(IF(Datas=F$20,ROW(Datas)),ROW(1:1))-InícioDaLinhaDaTabela,4),"")</f>
        <v/>
      </c>
      <c r="G21" s="46" t="str">
        <f t="array" ref="G21">IFERROR(INDEX(Lição_de_Casa[],SMALL(IF(Datas=G$20,ROW(Datas)),ROW(1:1))-InícioDaLinhaDaTabela,4),"")</f>
        <v/>
      </c>
      <c r="H21" s="47" t="str">
        <f t="array" ref="H21">IFERROR(INDEX(Lição_de_Casa[],SMALL(IF(Datas=H$20,ROW(Datas)),ROW(1:1))-InícioDaLinhaDaTabela,4),"")</f>
        <v/>
      </c>
    </row>
    <row r="22" spans="2:10" ht="18.75" customHeight="1">
      <c r="B22" s="45" t="str">
        <f t="array" ref="B22">IFERROR(INDEX(Lição_de_Casa[],SMALL(IF(Datas=B$20,ROW(Datas)),ROW(2:2))-InícioDaLinhaDaTabela,4),"")</f>
        <v/>
      </c>
      <c r="C22" s="46" t="str">
        <f t="array" ref="C22">IFERROR(INDEX(Lição_de_Casa[],SMALL(IF(Datas=C$20,ROW(Datas)),ROW(2:2))-InícioDaLinhaDaTabela,4),"")</f>
        <v/>
      </c>
      <c r="D22" s="46" t="str">
        <f t="array" ref="D22">IFERROR(INDEX(Lição_de_Casa[],SMALL(IF(Datas=D$20,ROW(Datas)),ROW(2:2))-InícioDaLinhaDaTabela,4),"")</f>
        <v/>
      </c>
      <c r="E22" s="46" t="str">
        <f t="array" ref="E22">IFERROR(INDEX(Lição_de_Casa[],SMALL(IF(Datas=E$20,ROW(Datas)),ROW(2:2))-InícioDaLinhaDaTabela,4),"")</f>
        <v/>
      </c>
      <c r="F22" s="46" t="str">
        <f t="array" ref="F22">IFERROR(INDEX(Lição_de_Casa[],SMALL(IF(Datas=F$20,ROW(Datas)),ROW(2:2))-InícioDaLinhaDaTabela,4),"")</f>
        <v/>
      </c>
      <c r="G22" s="46" t="str">
        <f t="array" ref="G22">IFERROR(INDEX(Lição_de_Casa[],SMALL(IF(Datas=G$20,ROW(Datas)),ROW(2:2))-InícioDaLinhaDaTabela,4),"")</f>
        <v/>
      </c>
      <c r="H22" s="47" t="str">
        <f t="array" ref="H22">IFERROR(INDEX(Lição_de_Casa[],SMALL(IF(Datas=H$20,ROW(Datas)),ROW(2:2))-InícioDaLinhaDaTabela,4),"")</f>
        <v/>
      </c>
      <c r="I22" s="80">
        <v>2021</v>
      </c>
    </row>
    <row r="23" spans="2:10" ht="18.75" customHeight="1">
      <c r="B23" s="45" t="str">
        <f t="array" ref="B23">IFERROR(INDEX(Lição_de_Casa[],SMALL(IF(Datas=B$20,ROW(Datas)),ROW(3:3))-InícioDaLinhaDaTabela,4),"")</f>
        <v/>
      </c>
      <c r="C23" s="46" t="str">
        <f t="array" ref="C23">IFERROR(INDEX(Lição_de_Casa[],SMALL(IF(Datas=C$20,ROW(Datas)),ROW(3:3))-InícioDaLinhaDaTabela,4),"")</f>
        <v/>
      </c>
      <c r="D23" s="46" t="str">
        <f t="array" ref="D23">IFERROR(INDEX(Lição_de_Casa[],SMALL(IF(Datas=D$20,ROW(Datas)),ROW(3:3))-InícioDaLinhaDaTabela,4),"")</f>
        <v/>
      </c>
      <c r="E23" s="46" t="str">
        <f t="array" ref="E23">IFERROR(INDEX(Lição_de_Casa[],SMALL(IF(Datas=E$20,ROW(Datas)),ROW(3:3))-InícioDaLinhaDaTabela,4),"")</f>
        <v/>
      </c>
      <c r="F23" s="46" t="str">
        <f t="array" ref="F23">IFERROR(INDEX(Lição_de_Casa[],SMALL(IF(Datas=F$20,ROW(Datas)),ROW(3:3))-InícioDaLinhaDaTabela,4),"")</f>
        <v/>
      </c>
      <c r="G23" s="46" t="str">
        <f t="array" ref="G23">IFERROR(INDEX(Lição_de_Casa[],SMALL(IF(Datas=G$20,ROW(Datas)),ROW(3:3))-InícioDaLinhaDaTabela,4),"")</f>
        <v/>
      </c>
      <c r="H23" s="47" t="str">
        <f t="array" ref="H23">IFERROR(INDEX(Lição_de_Casa[],SMALL(IF(Datas=H$20,ROW(Datas)),ROW(3:3))-InícioDaLinhaDaTabela,4),"")</f>
        <v/>
      </c>
      <c r="I23" s="80">
        <v>2022</v>
      </c>
    </row>
    <row r="24" spans="2:10" ht="18.75" customHeight="1">
      <c r="B24" s="45" t="str">
        <f t="array" ref="B24">IFERROR(INDEX(Lição_de_Casa[],SMALL(IF(Datas=B$20,ROW(Datas)),ROW(4:4))-InícioDaLinhaDaTabela,4),"")</f>
        <v/>
      </c>
      <c r="C24" s="46" t="str">
        <f t="array" ref="C24">IFERROR(INDEX(Lição_de_Casa[],SMALL(IF(Datas=C$20,ROW(Datas)),ROW(4:4))-InícioDaLinhaDaTabela,4),"")</f>
        <v/>
      </c>
      <c r="D24" s="46" t="str">
        <f t="array" ref="D24">IFERROR(INDEX(Lição_de_Casa[],SMALL(IF(Datas=D$20,ROW(Datas)),ROW(4:4))-InícioDaLinhaDaTabela,4),"")</f>
        <v/>
      </c>
      <c r="E24" s="46" t="str">
        <f t="array" ref="E24">IFERROR(INDEX(Lição_de_Casa[],SMALL(IF(Datas=E$20,ROW(Datas)),ROW(4:4))-InícioDaLinhaDaTabela,4),"")</f>
        <v/>
      </c>
      <c r="F24" s="46" t="str">
        <f t="array" ref="F24">IFERROR(INDEX(Lição_de_Casa[],SMALL(IF(Datas=F$20,ROW(Datas)),ROW(4:4))-InícioDaLinhaDaTabela,4),"")</f>
        <v/>
      </c>
      <c r="G24" s="46" t="str">
        <f t="array" ref="G24">IFERROR(INDEX(Lição_de_Casa[],SMALL(IF(Datas=G$20,ROW(Datas)),ROW(4:4))-InícioDaLinhaDaTabela,4),"")</f>
        <v/>
      </c>
      <c r="H24" s="47" t="str">
        <f t="array" ref="H24">IFERROR(INDEX(Lição_de_Casa[],SMALL(IF(Datas=H$20,ROW(Datas)),ROW(4:4))-InícioDaLinhaDaTabela,4),"")</f>
        <v/>
      </c>
      <c r="I24" s="80">
        <v>2023</v>
      </c>
    </row>
    <row r="25" spans="2:10" ht="18.75" customHeight="1">
      <c r="B25" s="45" t="str">
        <f t="array" ref="B25">IFERROR(INDEX(Lição_de_Casa[],SMALL(IF(Datas=B$20,ROW(Datas)),ROW(5:5))-InícioDaLinhaDaTabela,4),"")</f>
        <v/>
      </c>
      <c r="C25" s="46" t="str">
        <f t="array" ref="C25">IFERROR(INDEX(Lição_de_Casa[],SMALL(IF(Datas=C$20,ROW(Datas)),ROW(5:5))-InícioDaLinhaDaTabela,4),"")</f>
        <v/>
      </c>
      <c r="D25" s="46" t="str">
        <f t="array" ref="D25">IFERROR(INDEX(Lição_de_Casa[],SMALL(IF(Datas=D$20,ROW(Datas)),ROW(5:5))-InícioDaLinhaDaTabela,4),"")</f>
        <v/>
      </c>
      <c r="E25" s="46" t="str">
        <f t="array" ref="E25">IFERROR(INDEX(Lição_de_Casa[],SMALL(IF(Datas=E$20,ROW(Datas)),ROW(5:5))-InícioDaLinhaDaTabela,4),"")</f>
        <v/>
      </c>
      <c r="F25" s="46" t="str">
        <f t="array" ref="F25">IFERROR(INDEX(Lição_de_Casa[],SMALL(IF(Datas=F$20,ROW(Datas)),ROW(5:5))-InícioDaLinhaDaTabela,4),"")</f>
        <v/>
      </c>
      <c r="G25" s="46" t="str">
        <f t="array" ref="G25">IFERROR(INDEX(Lição_de_Casa[],SMALL(IF(Datas=G$20,ROW(Datas)),ROW(5:5))-InícioDaLinhaDaTabela,4),"")</f>
        <v/>
      </c>
      <c r="H25" s="47" t="str">
        <f t="array" ref="H25">IFERROR(INDEX(Lição_de_Casa[],SMALL(IF(Datas=H$20,ROW(Datas)),ROW(5:5))-InícioDaLinhaDaTabela,4),"")</f>
        <v/>
      </c>
      <c r="I25" s="80">
        <v>2024</v>
      </c>
    </row>
    <row r="26" spans="2:10" ht="18.75" customHeight="1">
      <c r="B26" s="48">
        <f>IFERROR(INDEX(calendário,ndx+3,1),"")</f>
        <v>45004</v>
      </c>
      <c r="C26" s="49">
        <f>IFERROR(INDEX(calendário,ndx+3,2),"")</f>
        <v>45005</v>
      </c>
      <c r="D26" s="49">
        <f>IFERROR(INDEX(calendário,ndx+3,3),"")</f>
        <v>45006</v>
      </c>
      <c r="E26" s="49">
        <f>IFERROR(INDEX(calendário,ndx+3,4),"")</f>
        <v>45007</v>
      </c>
      <c r="F26" s="49">
        <f>IFERROR(INDEX(calendário,ndx+3,5),"")</f>
        <v>45008</v>
      </c>
      <c r="G26" s="49">
        <f>IFERROR(INDEX(calendário,ndx+3,6),"")</f>
        <v>45009</v>
      </c>
      <c r="H26" s="50">
        <f>IFERROR(INDEX(calendário,ndx+3,7),"")</f>
        <v>45010</v>
      </c>
      <c r="I26" s="80">
        <v>2025</v>
      </c>
    </row>
    <row r="27" spans="2:10" ht="18.75" customHeight="1">
      <c r="B27" s="45" t="str">
        <f t="array" ref="B27">IFERROR(INDEX(Lição_de_Casa[],SMALL(IF(Datas=B$26,ROW(Datas)),ROW(1:1))-InícioDaLinhaDaTabela,4),"")</f>
        <v/>
      </c>
      <c r="C27" s="46" t="str">
        <f t="array" ref="C27">IFERROR(INDEX(Lição_de_Casa[],SMALL(IF(Datas=C$26,ROW(Datas)),ROW(1:1))-InícioDaLinhaDaTabela,4),"")</f>
        <v/>
      </c>
      <c r="D27" s="46" t="str">
        <f t="array" ref="D27">IFERROR(INDEX(Lição_de_Casa[],SMALL(IF(Datas=D$26,ROW(Datas)),ROW(1:1))-InícioDaLinhaDaTabela,4),"")</f>
        <v/>
      </c>
      <c r="E27" s="46" t="str">
        <f t="array" ref="E27">IFERROR(INDEX(Lição_de_Casa[],SMALL(IF(Datas=E$26,ROW(Datas)),ROW(1:1))-InícioDaLinhaDaTabela,4),"")</f>
        <v/>
      </c>
      <c r="F27" s="46" t="str">
        <f t="array" ref="F27">IFERROR(INDEX(Lição_de_Casa[],SMALL(IF(Datas=F$26,ROW(Datas)),ROW(1:1))-InícioDaLinhaDaTabela,4),"")</f>
        <v/>
      </c>
      <c r="G27" s="46" t="str">
        <f t="array" ref="G27">IFERROR(INDEX(Lição_de_Casa[],SMALL(IF(Datas=G$26,ROW(Datas)),ROW(1:1))-InícioDaLinhaDaTabela,4),"")</f>
        <v/>
      </c>
      <c r="H27" s="47" t="str">
        <f t="array" ref="H27">IFERROR(INDEX(Lição_de_Casa[],SMALL(IF(Datas=H$26,ROW(Datas)),ROW(1:1))-InícioDaLinhaDaTabela,4),"")</f>
        <v/>
      </c>
      <c r="I27" s="80">
        <v>2026</v>
      </c>
    </row>
    <row r="28" spans="2:10" ht="18.75" customHeight="1">
      <c r="B28" s="45" t="str">
        <f t="array" ref="B28">IFERROR(INDEX(Lição_de_Casa[],SMALL(IF(Datas=B$26,ROW(Datas)),ROW(2:2))-InícioDaLinhaDaTabela,4),"")</f>
        <v/>
      </c>
      <c r="C28" s="46" t="str">
        <f t="array" ref="C28">IFERROR(INDEX(Lição_de_Casa[],SMALL(IF(Datas=C$26,ROW(Datas)),ROW(2:2))-InícioDaLinhaDaTabela,4),"")</f>
        <v/>
      </c>
      <c r="D28" s="46" t="str">
        <f t="array" ref="D28">IFERROR(INDEX(Lição_de_Casa[],SMALL(IF(Datas=D$26,ROW(Datas)),ROW(2:2))-InícioDaLinhaDaTabela,4),"")</f>
        <v/>
      </c>
      <c r="E28" s="46" t="str">
        <f t="array" ref="E28">IFERROR(INDEX(Lição_de_Casa[],SMALL(IF(Datas=E$26,ROW(Datas)),ROW(2:2))-InícioDaLinhaDaTabela,4),"")</f>
        <v/>
      </c>
      <c r="F28" s="46" t="str">
        <f t="array" ref="F28">IFERROR(INDEX(Lição_de_Casa[],SMALL(IF(Datas=F$26,ROW(Datas)),ROW(2:2))-InícioDaLinhaDaTabela,4),"")</f>
        <v/>
      </c>
      <c r="G28" s="46" t="str">
        <f t="array" ref="G28">IFERROR(INDEX(Lição_de_Casa[],SMALL(IF(Datas=G$26,ROW(Datas)),ROW(2:2))-InícioDaLinhaDaTabela,4),"")</f>
        <v/>
      </c>
      <c r="H28" s="47" t="str">
        <f t="array" ref="H28">IFERROR(INDEX(Lição_de_Casa[],SMALL(IF(Datas=H$26,ROW(Datas)),ROW(2:2))-InícioDaLinhaDaTabela,4),"")</f>
        <v/>
      </c>
      <c r="I28" s="80">
        <v>2027</v>
      </c>
    </row>
    <row r="29" spans="2:10" ht="18.75" customHeight="1">
      <c r="B29" s="45" t="str">
        <f t="array" ref="B29">IFERROR(INDEX(Lição_de_Casa[],SMALL(IF(Datas=B$26,ROW(Datas)),ROW(3:3))-InícioDaLinhaDaTabela,4),"")</f>
        <v/>
      </c>
      <c r="C29" s="46" t="str">
        <f t="array" ref="C29">IFERROR(INDEX(Lição_de_Casa[],SMALL(IF(Datas=C$26,ROW(Datas)),ROW(3:3))-InícioDaLinhaDaTabela,4),"")</f>
        <v/>
      </c>
      <c r="D29" s="46" t="str">
        <f t="array" ref="D29">IFERROR(INDEX(Lição_de_Casa[],SMALL(IF(Datas=D$26,ROW(Datas)),ROW(3:3))-InícioDaLinhaDaTabela,4),"")</f>
        <v/>
      </c>
      <c r="E29" s="46" t="str">
        <f t="array" ref="E29">IFERROR(INDEX(Lição_de_Casa[],SMALL(IF(Datas=E$26,ROW(Datas)),ROW(3:3))-InícioDaLinhaDaTabela,4),"")</f>
        <v/>
      </c>
      <c r="F29" s="46" t="str">
        <f t="array" ref="F29">IFERROR(INDEX(Lição_de_Casa[],SMALL(IF(Datas=F$26,ROW(Datas)),ROW(3:3))-InícioDaLinhaDaTabela,4),"")</f>
        <v/>
      </c>
      <c r="G29" s="46" t="str">
        <f t="array" ref="G29">IFERROR(INDEX(Lição_de_Casa[],SMALL(IF(Datas=G$26,ROW(Datas)),ROW(3:3))-InícioDaLinhaDaTabela,4),"")</f>
        <v/>
      </c>
      <c r="H29" s="47" t="str">
        <f t="array" ref="H29">IFERROR(INDEX(Lição_de_Casa[],SMALL(IF(Datas=H$26,ROW(Datas)),ROW(3:3))-InícioDaLinhaDaTabela,4),"")</f>
        <v/>
      </c>
      <c r="I29" s="80">
        <v>2028</v>
      </c>
    </row>
    <row r="30" spans="2:10" ht="18.75" customHeight="1">
      <c r="B30" s="45" t="str">
        <f t="array" ref="B30">IFERROR(INDEX(Lição_de_Casa[],SMALL(IF(Datas=B$26,ROW(Datas)),ROW(4:4))-InícioDaLinhaDaTabela,4),"")</f>
        <v/>
      </c>
      <c r="C30" s="46" t="str">
        <f t="array" ref="C30">IFERROR(INDEX(Lição_de_Casa[],SMALL(IF(Datas=C$26,ROW(Datas)),ROW(4:4))-InícioDaLinhaDaTabela,4),"")</f>
        <v/>
      </c>
      <c r="D30" s="46" t="str">
        <f t="array" ref="D30">IFERROR(INDEX(Lição_de_Casa[],SMALL(IF(Datas=D$26,ROW(Datas)),ROW(4:4))-InícioDaLinhaDaTabela,4),"")</f>
        <v/>
      </c>
      <c r="E30" s="46" t="str">
        <f t="array" ref="E30">IFERROR(INDEX(Lição_de_Casa[],SMALL(IF(Datas=E$26,ROW(Datas)),ROW(4:4))-InícioDaLinhaDaTabela,4),"")</f>
        <v/>
      </c>
      <c r="F30" s="46" t="str">
        <f t="array" ref="F30">IFERROR(INDEX(Lição_de_Casa[],SMALL(IF(Datas=F$26,ROW(Datas)),ROW(4:4))-InícioDaLinhaDaTabela,4),"")</f>
        <v/>
      </c>
      <c r="G30" s="46" t="str">
        <f t="array" ref="G30">IFERROR(INDEX(Lição_de_Casa[],SMALL(IF(Datas=G$26,ROW(Datas)),ROW(4:4))-InícioDaLinhaDaTabela,4),"")</f>
        <v/>
      </c>
      <c r="H30" s="47" t="str">
        <f t="array" ref="H30">IFERROR(INDEX(Lição_de_Casa[],SMALL(IF(Datas=H$26,ROW(Datas)),ROW(4:4))-InícioDaLinhaDaTabela,4),"")</f>
        <v/>
      </c>
      <c r="I30" s="80">
        <v>2029</v>
      </c>
    </row>
    <row r="31" spans="2:10" ht="18.75" customHeight="1">
      <c r="B31" s="45" t="str">
        <f t="array" ref="B31">IFERROR(INDEX(Lição_de_Casa[],SMALL(IF(Datas=B$26,ROW(Datas)),ROW(5:5))-InícioDaLinhaDaTabela,4),"")</f>
        <v/>
      </c>
      <c r="C31" s="46" t="str">
        <f t="array" ref="C31">IFERROR(INDEX(Lição_de_Casa[],SMALL(IF(Datas=C$26,ROW(Datas)),ROW(5:5))-InícioDaLinhaDaTabela,4),"")</f>
        <v/>
      </c>
      <c r="D31" s="46" t="str">
        <f t="array" ref="D31">IFERROR(INDEX(Lição_de_Casa[],SMALL(IF(Datas=D$26,ROW(Datas)),ROW(5:5))-InícioDaLinhaDaTabela,4),"")</f>
        <v/>
      </c>
      <c r="E31" s="46" t="str">
        <f t="array" ref="E31">IFERROR(INDEX(Lição_de_Casa[],SMALL(IF(Datas=E$26,ROW(Datas)),ROW(5:5))-InícioDaLinhaDaTabela,4),"")</f>
        <v/>
      </c>
      <c r="F31" s="46" t="str">
        <f t="array" ref="F31">IFERROR(INDEX(Lição_de_Casa[],SMALL(IF(Datas=F$26,ROW(Datas)),ROW(5:5))-InícioDaLinhaDaTabela,4),"")</f>
        <v/>
      </c>
      <c r="G31" s="46" t="str">
        <f t="array" ref="G31">IFERROR(INDEX(Lição_de_Casa[],SMALL(IF(Datas=G$26,ROW(Datas)),ROW(5:5))-InícioDaLinhaDaTabela,4),"")</f>
        <v/>
      </c>
      <c r="H31" s="47" t="str">
        <f t="array" ref="H31">IFERROR(INDEX(Lição_de_Casa[],SMALL(IF(Datas=H$26,ROW(Datas)),ROW(5:5))-InícioDaLinhaDaTabela,4),"")</f>
        <v/>
      </c>
      <c r="I31" s="80">
        <v>2030</v>
      </c>
    </row>
    <row r="32" spans="2:10" ht="18.75" customHeight="1">
      <c r="B32" s="48">
        <f>IFERROR(INDEX(calendário,ndx+4,1),"")</f>
        <v>45011</v>
      </c>
      <c r="C32" s="49">
        <f>IFERROR(INDEX(calendário,ndx+4,2),"")</f>
        <v>45012</v>
      </c>
      <c r="D32" s="49">
        <f>IFERROR(INDEX(calendário,ndx+4,3),"")</f>
        <v>45013</v>
      </c>
      <c r="E32" s="49">
        <f>IFERROR(INDEX(calendário,ndx+4,4),"")</f>
        <v>45014</v>
      </c>
      <c r="F32" s="49">
        <f>IFERROR(INDEX(calendário,ndx+4,5),"")</f>
        <v>45015</v>
      </c>
      <c r="G32" s="49">
        <f>IFERROR(INDEX(calendário,ndx+4,6),"")</f>
        <v>45016</v>
      </c>
      <c r="H32" s="50">
        <f>IFERROR(INDEX(calendário,ndx+4,7),"")</f>
        <v>45017</v>
      </c>
    </row>
    <row r="33" spans="2:8" ht="18.75" customHeight="1">
      <c r="B33" s="45" t="str">
        <f t="array" ref="B33">IFERROR(INDEX(Lição_de_Casa[],SMALL(IF(Datas=B$32,ROW(Datas)),ROW(1:1))-InícioDaLinhaDaTabela,4),"")</f>
        <v/>
      </c>
      <c r="C33" s="46" t="str">
        <f t="array" ref="C33">IFERROR(INDEX(Lição_de_Casa[],SMALL(IF(Datas=C$32,ROW(Datas)),ROW(1:1))-InícioDaLinhaDaTabela,4),"")</f>
        <v/>
      </c>
      <c r="D33" s="46" t="str">
        <f t="array" ref="D33">IFERROR(INDEX(Lição_de_Casa[],SMALL(IF(Datas=D$32,ROW(Datas)),ROW(1:1))-InícioDaLinhaDaTabela,4),"")</f>
        <v/>
      </c>
      <c r="E33" s="46" t="str">
        <f t="array" ref="E33">IFERROR(INDEX(Lição_de_Casa[],SMALL(IF(Datas=E$32,ROW(Datas)),ROW(1:1))-InícioDaLinhaDaTabela,4),"")</f>
        <v/>
      </c>
      <c r="F33" s="46" t="str">
        <f t="array" ref="F33">IFERROR(INDEX(Lição_de_Casa[],SMALL(IF(Datas=F$32,ROW(Datas)),ROW(1:1))-InícioDaLinhaDaTabela,4),"")</f>
        <v/>
      </c>
      <c r="G33" s="46" t="str">
        <f t="array" ref="G33">IFERROR(INDEX(Lição_de_Casa[],SMALL(IF(Datas=G$32,ROW(Datas)),ROW(1:1))-InícioDaLinhaDaTabela,4),"")</f>
        <v/>
      </c>
      <c r="H33" s="47" t="str">
        <f t="array" ref="H33">IFERROR(INDEX(Lição_de_Casa[],SMALL(IF(Datas=H$32,ROW(Datas)),ROW(1:1))-InícioDaLinhaDaTabela,4),"")</f>
        <v/>
      </c>
    </row>
    <row r="34" spans="2:8" ht="18.75" customHeight="1">
      <c r="B34" s="45" t="str">
        <f t="array" ref="B34">IFERROR(INDEX(Lição_de_Casa[],SMALL(IF(Datas=B$32,ROW(Datas)),ROW(2:2))-InícioDaLinhaDaTabela,4),"")</f>
        <v/>
      </c>
      <c r="C34" s="46" t="str">
        <f t="array" ref="C34">IFERROR(INDEX(Lição_de_Casa[],SMALL(IF(Datas=C$32,ROW(Datas)),ROW(2:2))-InícioDaLinhaDaTabela,4),"")</f>
        <v/>
      </c>
      <c r="D34" s="46" t="str">
        <f t="array" ref="D34">IFERROR(INDEX(Lição_de_Casa[],SMALL(IF(Datas=D$32,ROW(Datas)),ROW(2:2))-InícioDaLinhaDaTabela,4),"")</f>
        <v/>
      </c>
      <c r="E34" s="46" t="str">
        <f t="array" ref="E34">IFERROR(INDEX(Lição_de_Casa[],SMALL(IF(Datas=E$32,ROW(Datas)),ROW(2:2))-InícioDaLinhaDaTabela,4),"")</f>
        <v/>
      </c>
      <c r="F34" s="46" t="str">
        <f t="array" ref="F34">IFERROR(INDEX(Lição_de_Casa[],SMALL(IF(Datas=F$32,ROW(Datas)),ROW(2:2))-InícioDaLinhaDaTabela,4),"")</f>
        <v/>
      </c>
      <c r="G34" s="46" t="str">
        <f t="array" ref="G34">IFERROR(INDEX(Lição_de_Casa[],SMALL(IF(Datas=G$32,ROW(Datas)),ROW(2:2))-InícioDaLinhaDaTabela,4),"")</f>
        <v/>
      </c>
      <c r="H34" s="47" t="str">
        <f t="array" ref="H34">IFERROR(INDEX(Lição_de_Casa[],SMALL(IF(Datas=H$32,ROW(Datas)),ROW(2:2))-InícioDaLinhaDaTabela,4),"")</f>
        <v/>
      </c>
    </row>
    <row r="35" spans="2:8" ht="18.75" customHeight="1">
      <c r="B35" s="45" t="str">
        <f t="array" ref="B35">IFERROR(INDEX(Lição_de_Casa[],SMALL(IF(Datas=B$32,ROW(Datas)),ROW(3:3))-InícioDaLinhaDaTabela,4),"")</f>
        <v/>
      </c>
      <c r="C35" s="46" t="str">
        <f t="array" ref="C35">IFERROR(INDEX(Lição_de_Casa[],SMALL(IF(Datas=C$32,ROW(Datas)),ROW(3:3))-InícioDaLinhaDaTabela,4),"")</f>
        <v/>
      </c>
      <c r="D35" s="46" t="str">
        <f t="array" ref="D35">IFERROR(INDEX(Lição_de_Casa[],SMALL(IF(Datas=D$32,ROW(Datas)),ROW(3:3))-InícioDaLinhaDaTabela,4),"")</f>
        <v/>
      </c>
      <c r="E35" s="46" t="str">
        <f t="array" ref="E35">IFERROR(INDEX(Lição_de_Casa[],SMALL(IF(Datas=E$32,ROW(Datas)),ROW(3:3))-InícioDaLinhaDaTabela,4),"")</f>
        <v/>
      </c>
      <c r="F35" s="46" t="str">
        <f t="array" ref="F35">IFERROR(INDEX(Lição_de_Casa[],SMALL(IF(Datas=F$32,ROW(Datas)),ROW(3:3))-InícioDaLinhaDaTabela,4),"")</f>
        <v/>
      </c>
      <c r="G35" s="46" t="str">
        <f t="array" ref="G35">IFERROR(INDEX(Lição_de_Casa[],SMALL(IF(Datas=G$32,ROW(Datas)),ROW(3:3))-InícioDaLinhaDaTabela,4),"")</f>
        <v/>
      </c>
      <c r="H35" s="47" t="str">
        <f t="array" ref="H35">IFERROR(INDEX(Lição_de_Casa[],SMALL(IF(Datas=H$32,ROW(Datas)),ROW(3:3))-InícioDaLinhaDaTabela,4),"")</f>
        <v/>
      </c>
    </row>
    <row r="36" spans="2:8" ht="18.75" customHeight="1">
      <c r="B36" s="45" t="str">
        <f t="array" ref="B36">IFERROR(INDEX(Lição_de_Casa[],SMALL(IF(Datas=B$32,ROW(Datas)),ROW(4:4))-InícioDaLinhaDaTabela,4),"")</f>
        <v/>
      </c>
      <c r="C36" s="46" t="str">
        <f t="array" ref="C36">IFERROR(INDEX(Lição_de_Casa[],SMALL(IF(Datas=C$32,ROW(Datas)),ROW(4:4))-InícioDaLinhaDaTabela,4),"")</f>
        <v/>
      </c>
      <c r="D36" s="46" t="str">
        <f t="array" ref="D36">IFERROR(INDEX(Lição_de_Casa[],SMALL(IF(Datas=D$32,ROW(Datas)),ROW(4:4))-InícioDaLinhaDaTabela,4),"")</f>
        <v/>
      </c>
      <c r="E36" s="46" t="str">
        <f t="array" ref="E36">IFERROR(INDEX(Lição_de_Casa[],SMALL(IF(Datas=E$32,ROW(Datas)),ROW(4:4))-InícioDaLinhaDaTabela,4),"")</f>
        <v/>
      </c>
      <c r="F36" s="46" t="str">
        <f t="array" ref="F36">IFERROR(INDEX(Lição_de_Casa[],SMALL(IF(Datas=F$32,ROW(Datas)),ROW(4:4))-InícioDaLinhaDaTabela,4),"")</f>
        <v/>
      </c>
      <c r="G36" s="46" t="str">
        <f t="array" ref="G36">IFERROR(INDEX(Lição_de_Casa[],SMALL(IF(Datas=G$32,ROW(Datas)),ROW(4:4))-InícioDaLinhaDaTabela,4),"")</f>
        <v/>
      </c>
      <c r="H36" s="47" t="str">
        <f t="array" ref="H36">IFERROR(INDEX(Lição_de_Casa[],SMALL(IF(Datas=H$32,ROW(Datas)),ROW(4:4))-InícioDaLinhaDaTabela,4),"")</f>
        <v/>
      </c>
    </row>
    <row r="37" spans="2:8" ht="18.75" customHeight="1">
      <c r="B37" s="45" t="str">
        <f t="array" ref="B37">IFERROR(INDEX(Lição_de_Casa[],SMALL(IF(Datas=B$32,ROW(Datas)),ROW(5:5))-InícioDaLinhaDaTabela,4),"")</f>
        <v/>
      </c>
      <c r="C37" s="46" t="str">
        <f t="array" ref="C37">IFERROR(INDEX(Lição_de_Casa[],SMALL(IF(Datas=C$32,ROW(Datas)),ROW(5:5))-InícioDaLinhaDaTabela,4),"")</f>
        <v/>
      </c>
      <c r="D37" s="46" t="str">
        <f t="array" ref="D37">IFERROR(INDEX(Lição_de_Casa[],SMALL(IF(Datas=D$32,ROW(Datas)),ROW(5:5))-InícioDaLinhaDaTabela,4),"")</f>
        <v/>
      </c>
      <c r="E37" s="46" t="str">
        <f t="array" ref="E37">IFERROR(INDEX(Lição_de_Casa[],SMALL(IF(Datas=E$32,ROW(Datas)),ROW(5:5))-InícioDaLinhaDaTabela,4),"")</f>
        <v/>
      </c>
      <c r="F37" s="46" t="str">
        <f t="array" ref="F37">IFERROR(INDEX(Lição_de_Casa[],SMALL(IF(Datas=F$32,ROW(Datas)),ROW(5:5))-InícioDaLinhaDaTabela,4),"")</f>
        <v/>
      </c>
      <c r="G37" s="46" t="str">
        <f t="array" ref="G37">IFERROR(INDEX(Lição_de_Casa[],SMALL(IF(Datas=G$32,ROW(Datas)),ROW(5:5))-InícioDaLinhaDaTabela,4),"")</f>
        <v/>
      </c>
      <c r="H37" s="47" t="str">
        <f t="array" ref="H37">IFERROR(INDEX(Lição_de_Casa[],SMALL(IF(Datas=H$32,ROW(Datas)),ROW(5:5))-InícioDaLinhaDaTabela,4),"")</f>
        <v/>
      </c>
    </row>
    <row r="38" spans="2:8" ht="18.75" customHeight="1">
      <c r="B38" s="48">
        <f>IFERROR(INDEX(calendário,ndx+5,1),"")</f>
        <v>45018</v>
      </c>
      <c r="C38" s="49">
        <f>IFERROR(INDEX(calendário,ndx+5,2),"")</f>
        <v>45019</v>
      </c>
      <c r="D38" s="49">
        <f>IFERROR(INDEX(calendário,ndx+5,3),"")</f>
        <v>45020</v>
      </c>
      <c r="E38" s="49">
        <f>IFERROR(INDEX(calendário,ndx+5,4),"")</f>
        <v>45021</v>
      </c>
      <c r="F38" s="49">
        <f>IFERROR(INDEX(calendário,ndx+5,5),"")</f>
        <v>45022</v>
      </c>
      <c r="G38" s="49">
        <f>IFERROR(INDEX(calendário,ndx+5,6),"")</f>
        <v>45023</v>
      </c>
      <c r="H38" s="50">
        <f>IFERROR(INDEX(calendário,ndx+5,7),"")</f>
        <v>45024</v>
      </c>
    </row>
    <row r="39" spans="2:8" ht="18.75" customHeight="1">
      <c r="B39" s="45" t="str">
        <f t="array" ref="B39">IFERROR(INDEX(Lição_de_Casa[],SMALL(IF(Datas=B$38,ROW(Datas)),ROW(1:1))-InícioDaLinhaDaTabela,4),"")</f>
        <v/>
      </c>
      <c r="C39" s="46" t="str">
        <f t="array" ref="C39">IFERROR(INDEX(Lição_de_Casa[],SMALL(IF(Datas=C$38,ROW(Datas)),ROW(1:1))-InícioDaLinhaDaTabela,4),"")</f>
        <v/>
      </c>
      <c r="D39" s="46" t="str">
        <f t="array" ref="D39">IFERROR(INDEX(Lição_de_Casa[],SMALL(IF(Datas=D$38,ROW(Datas)),ROW(1:1))-InícioDaLinhaDaTabela,4),"")</f>
        <v/>
      </c>
      <c r="E39" s="46" t="str">
        <f t="array" ref="E39">IFERROR(INDEX(Lição_de_Casa[],SMALL(IF(Datas=E$38,ROW(Datas)),ROW(1:1))-InícioDaLinhaDaTabela,4),"")</f>
        <v/>
      </c>
      <c r="F39" s="46" t="str">
        <f t="array" ref="F39">IFERROR(INDEX(Lição_de_Casa[],SMALL(IF(Datas=F$38,ROW(Datas)),ROW(1:1))-InícioDaLinhaDaTabela,4),"")</f>
        <v/>
      </c>
      <c r="G39" s="46" t="str">
        <f t="array" ref="G39">IFERROR(INDEX(Lição_de_Casa[],SMALL(IF(Datas=G$38,ROW(Datas)),ROW(1:1))-InícioDaLinhaDaTabela,4),"")</f>
        <v/>
      </c>
      <c r="H39" s="47" t="str">
        <f t="array" ref="H39">IFERROR(INDEX(Lição_de_Casa[],SMALL(IF(Datas=H$38,ROW(Datas)),ROW(1:1))-InícioDaLinhaDaTabela,4),"")</f>
        <v/>
      </c>
    </row>
    <row r="40" spans="2:8" ht="18.75" customHeight="1">
      <c r="B40" s="45" t="str">
        <f t="array" ref="B40">IFERROR(INDEX(Lição_de_Casa[],SMALL(IF(Datas=B$38,ROW(Datas)),ROW(2:2))-InícioDaLinhaDaTabela,4),"")</f>
        <v/>
      </c>
      <c r="C40" s="46" t="str">
        <f t="array" ref="C40">IFERROR(INDEX(Lição_de_Casa[],SMALL(IF(Datas=C$38,ROW(Datas)),ROW(2:2))-InícioDaLinhaDaTabela,4),"")</f>
        <v/>
      </c>
      <c r="D40" s="46" t="str">
        <f t="array" ref="D40">IFERROR(INDEX(Lição_de_Casa[],SMALL(IF(Datas=D$38,ROW(Datas)),ROW(2:2))-InícioDaLinhaDaTabela,4),"")</f>
        <v/>
      </c>
      <c r="E40" s="46" t="str">
        <f t="array" ref="E40">IFERROR(INDEX(Lição_de_Casa[],SMALL(IF(Datas=E$38,ROW(Datas)),ROW(2:2))-InícioDaLinhaDaTabela,4),"")</f>
        <v/>
      </c>
      <c r="F40" s="46" t="str">
        <f t="array" ref="F40">IFERROR(INDEX(Lição_de_Casa[],SMALL(IF(Datas=F$38,ROW(Datas)),ROW(2:2))-InícioDaLinhaDaTabela,4),"")</f>
        <v/>
      </c>
      <c r="G40" s="46" t="str">
        <f t="array" ref="G40">IFERROR(INDEX(Lição_de_Casa[],SMALL(IF(Datas=G$38,ROW(Datas)),ROW(2:2))-InícioDaLinhaDaTabela,4),"")</f>
        <v/>
      </c>
      <c r="H40" s="47" t="str">
        <f t="array" ref="H40">IFERROR(INDEX(Lição_de_Casa[],SMALL(IF(Datas=H$38,ROW(Datas)),ROW(2:2))-InícioDaLinhaDaTabela,4),"")</f>
        <v/>
      </c>
    </row>
    <row r="41" spans="2:8" ht="18.75" customHeight="1">
      <c r="B41" s="45" t="str">
        <f t="array" ref="B41">IFERROR(INDEX(Lição_de_Casa[],SMALL(IF(Datas=B$38,ROW(Datas)),ROW(3:3))-InícioDaLinhaDaTabela,4),"")</f>
        <v/>
      </c>
      <c r="C41" s="46" t="str">
        <f t="array" ref="C41">IFERROR(INDEX(Lição_de_Casa[],SMALL(IF(Datas=C$38,ROW(Datas)),ROW(3:3))-InícioDaLinhaDaTabela,4),"")</f>
        <v/>
      </c>
      <c r="D41" s="46" t="str">
        <f t="array" ref="D41">IFERROR(INDEX(Lição_de_Casa[],SMALL(IF(Datas=D$38,ROW(Datas)),ROW(3:3))-InícioDaLinhaDaTabela,4),"")</f>
        <v/>
      </c>
      <c r="E41" s="46" t="str">
        <f t="array" ref="E41">IFERROR(INDEX(Lição_de_Casa[],SMALL(IF(Datas=E$38,ROW(Datas)),ROW(3:3))-InícioDaLinhaDaTabela,4),"")</f>
        <v/>
      </c>
      <c r="F41" s="46" t="str">
        <f t="array" ref="F41">IFERROR(INDEX(Lição_de_Casa[],SMALL(IF(Datas=F$38,ROW(Datas)),ROW(3:3))-InícioDaLinhaDaTabela,4),"")</f>
        <v/>
      </c>
      <c r="G41" s="46" t="str">
        <f t="array" ref="G41">IFERROR(INDEX(Lição_de_Casa[],SMALL(IF(Datas=G$38,ROW(Datas)),ROW(3:3))-InícioDaLinhaDaTabela,4),"")</f>
        <v/>
      </c>
      <c r="H41" s="47" t="str">
        <f t="array" ref="H41">IFERROR(INDEX(Lição_de_Casa[],SMALL(IF(Datas=H$38,ROW(Datas)),ROW(3:3))-InícioDaLinhaDaTabela,4),"")</f>
        <v/>
      </c>
    </row>
    <row r="42" spans="2:8" ht="18.75" customHeight="1">
      <c r="B42" s="45" t="str">
        <f t="array" ref="B42">IFERROR(INDEX(Lição_de_Casa[],SMALL(IF(Datas=B$38,ROW(Datas)),ROW(4:4))-InícioDaLinhaDaTabela,4),"")</f>
        <v/>
      </c>
      <c r="C42" s="46" t="str">
        <f t="array" ref="C42">IFERROR(INDEX(Lição_de_Casa[],SMALL(IF(Datas=C$38,ROW(Datas)),ROW(4:4))-InícioDaLinhaDaTabela,4),"")</f>
        <v/>
      </c>
      <c r="D42" s="46" t="str">
        <f t="array" ref="D42">IFERROR(INDEX(Lição_de_Casa[],SMALL(IF(Datas=D$38,ROW(Datas)),ROW(4:4))-InícioDaLinhaDaTabela,4),"")</f>
        <v/>
      </c>
      <c r="E42" s="46" t="str">
        <f t="array" ref="E42">IFERROR(INDEX(Lição_de_Casa[],SMALL(IF(Datas=E$38,ROW(Datas)),ROW(4:4))-InícioDaLinhaDaTabela,4),"")</f>
        <v/>
      </c>
      <c r="F42" s="46" t="str">
        <f t="array" ref="F42">IFERROR(INDEX(Lição_de_Casa[],SMALL(IF(Datas=F$38,ROW(Datas)),ROW(4:4))-InícioDaLinhaDaTabela,4),"")</f>
        <v/>
      </c>
      <c r="G42" s="46" t="str">
        <f t="array" ref="G42">IFERROR(INDEX(Lição_de_Casa[],SMALL(IF(Datas=G$38,ROW(Datas)),ROW(4:4))-InícioDaLinhaDaTabela,4),"")</f>
        <v/>
      </c>
      <c r="H42" s="47" t="str">
        <f t="array" ref="H42">IFERROR(INDEX(Lição_de_Casa[],SMALL(IF(Datas=H$38,ROW(Datas)),ROW(4:4))-InícioDaLinhaDaTabela,4),"")</f>
        <v/>
      </c>
    </row>
    <row r="43" spans="2:8" ht="18.75" customHeight="1" thickBot="1">
      <c r="B43" s="51" t="str">
        <f t="array" ref="B43">IFERROR(INDEX(Lição_de_Casa[],SMALL(IF(Datas=B$38,ROW(Datas)),ROW(5:5))-InícioDaLinhaDaTabela,4),"")</f>
        <v/>
      </c>
      <c r="C43" s="52" t="str">
        <f t="array" ref="C43">IFERROR(INDEX(Lição_de_Casa[],SMALL(IF(Datas=C$38,ROW(Datas)),ROW(5:5))-InícioDaLinhaDaTabela,4),"")</f>
        <v/>
      </c>
      <c r="D43" s="52" t="str">
        <f t="array" ref="D43">IFERROR(INDEX(Lição_de_Casa[],SMALL(IF(Datas=D$38,ROW(Datas)),ROW(5:5))-InícioDaLinhaDaTabela,4),"")</f>
        <v/>
      </c>
      <c r="E43" s="52" t="str">
        <f t="array" ref="E43">IFERROR(INDEX(Lição_de_Casa[],SMALL(IF(Datas=E$38,ROW(Datas)),ROW(5:5))-InícioDaLinhaDaTabela,4),"")</f>
        <v/>
      </c>
      <c r="F43" s="52" t="str">
        <f t="array" ref="F43">IFERROR(INDEX(Lição_de_Casa[],SMALL(IF(Datas=F$38,ROW(Datas)),ROW(5:5))-InícioDaLinhaDaTabela,4),"")</f>
        <v/>
      </c>
      <c r="G43" s="52" t="str">
        <f t="array" ref="G43">IFERROR(INDEX(Lição_de_Casa[],SMALL(IF(Datas=G$38,ROW(Datas)),ROW(5:5))-InícioDaLinhaDaTabela,4),"")</f>
        <v/>
      </c>
      <c r="H43" s="53" t="str">
        <f t="array" ref="H43">IFERROR(INDEX(Lição_de_Casa[],SMALL(IF(Datas=H$38,ROW(Datas)),ROW(5:5))-InícioDaLinhaDaTabela,4),"")</f>
        <v/>
      </c>
    </row>
    <row r="44" spans="2:8" ht="6" customHeight="1" thickBot="1"/>
    <row r="45" spans="2:8" ht="40.5" customHeight="1" thickBot="1">
      <c r="B45" s="83" t="s">
        <v>19</v>
      </c>
      <c r="C45" s="84"/>
      <c r="D45" s="84"/>
      <c r="E45" s="84"/>
      <c r="F45" s="84"/>
      <c r="G45" s="84"/>
      <c r="H45" s="85"/>
    </row>
  </sheetData>
  <sheetProtection password="FDB0" sheet="1" objects="1" scenarios="1" selectLockedCells="1"/>
  <autoFilter ref="I4:I43"/>
  <dataConsolidate/>
  <mergeCells count="5">
    <mergeCell ref="B45:H45"/>
    <mergeCell ref="C2:F5"/>
    <mergeCell ref="B2:B5"/>
    <mergeCell ref="H3:H4"/>
    <mergeCell ref="G3:G4"/>
  </mergeCells>
  <conditionalFormatting sqref="B38:H43">
    <cfRule type="expression" dxfId="9" priority="1" stopIfTrue="1">
      <formula>MêsParaExibiçãoNúmero&lt;&gt;MONTH(B$38)</formula>
    </cfRule>
  </conditionalFormatting>
  <conditionalFormatting sqref="B8:H13">
    <cfRule type="expression" dxfId="8" priority="2" stopIfTrue="1">
      <formula>MêsParaExibiçãoNúmero&lt;&gt;MONTH(B$8)</formula>
    </cfRule>
  </conditionalFormatting>
  <conditionalFormatting sqref="B32:H37">
    <cfRule type="expression" dxfId="7" priority="3" stopIfTrue="1">
      <formula>MêsParaExibiçãoNúmero&lt;&gt;MONTH(B$32)</formula>
    </cfRule>
  </conditionalFormatting>
  <conditionalFormatting sqref="B39:B43 B33:B37 B15:B19 B9:B13 B21:B25 B27:B31">
    <cfRule type="expression" dxfId="6" priority="19">
      <formula>$B9&lt;&gt;""</formula>
    </cfRule>
  </conditionalFormatting>
  <conditionalFormatting sqref="C39:C43 C33:C37 C15:C19 C9:C13 C21:C25 C27:C31">
    <cfRule type="expression" dxfId="5" priority="15">
      <formula>$C9&lt;&gt;""</formula>
    </cfRule>
  </conditionalFormatting>
  <conditionalFormatting sqref="D39:D43 D33:D37 D27:D31 D15:D19 D9:D13 D21:D25">
    <cfRule type="expression" dxfId="4" priority="8">
      <formula>$D9&lt;&gt;""</formula>
    </cfRule>
  </conditionalFormatting>
  <conditionalFormatting sqref="E39:E43 E33:E37 E27:E31 E15:E19 E9:E13 E21:E25">
    <cfRule type="expression" dxfId="3" priority="4">
      <formula>$E9&lt;&gt;""</formula>
    </cfRule>
  </conditionalFormatting>
  <conditionalFormatting sqref="F39:F43 F33:F37 F27:F31 F15:F19 F9:F13 F21:F25">
    <cfRule type="expression" dxfId="2" priority="5">
      <formula>$F9&lt;&gt;""</formula>
    </cfRule>
  </conditionalFormatting>
  <conditionalFormatting sqref="G39:G43 G33:G37 G27:G31 G15:G19 G9:G13 G21:G25">
    <cfRule type="expression" dxfId="1" priority="7">
      <formula>$G9&lt;&gt;""</formula>
    </cfRule>
  </conditionalFormatting>
  <conditionalFormatting sqref="H39:H43 H33:H37 H27:H31 H15:H19 H9:H13 H21:H25">
    <cfRule type="expression" dxfId="0" priority="6">
      <formula>$H9&lt;&gt;""</formula>
    </cfRule>
  </conditionalFormatting>
  <dataValidations count="2">
    <dataValidation type="list" allowBlank="1" showInputMessage="1" showErrorMessage="1" sqref="H3:H4">
      <formula1>$I$22:$I$31</formula1>
    </dataValidation>
    <dataValidation type="list" allowBlank="1" showInputMessage="1" showErrorMessage="1" sqref="H2">
      <formula1>$I$4:$I$15</formula1>
    </dataValidation>
  </dataValidations>
  <hyperlinks>
    <hyperlink ref="B45:H45" r:id="rId1" display="CLIQUE AQUI E ACESSE NOSSO SITE"/>
  </hyperlinks>
  <printOptions horizontalCentered="1"/>
  <pageMargins left="0" right="0" top="0" bottom="0" header="0" footer="0"/>
  <pageSetup paperSize="9" scale="71" orientation="landscape" r:id="rId2"/>
  <headerFooter differentFirst="1">
    <oddFooter>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9</vt:i4>
      </vt:variant>
    </vt:vector>
  </HeadingPairs>
  <TitlesOfParts>
    <vt:vector size="12" baseType="lpstr">
      <vt:lpstr>AGRADECIMENTOS</vt:lpstr>
      <vt:lpstr>POSTAGENS</vt:lpstr>
      <vt:lpstr>CALENDÁRIO</vt:lpstr>
      <vt:lpstr>CALENDÁRIO!AnoParaExibição</vt:lpstr>
      <vt:lpstr>CALENDÁRIO!Area_de_impressao</vt:lpstr>
      <vt:lpstr>POSTAGENS!Area_de_impressao</vt:lpstr>
      <vt:lpstr>DataParaIniciar</vt:lpstr>
      <vt:lpstr>Datas</vt:lpstr>
      <vt:lpstr>ListadeLiçãodeCasa</vt:lpstr>
      <vt:lpstr>CALENDÁRIO!MêsParaExibição</vt:lpstr>
      <vt:lpstr>TarefasDiárias</vt:lpstr>
      <vt:lpstr>POSTAGENS!Titulos_de_impressao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Sansone</dc:creator>
  <cp:lastModifiedBy>Anderson Sansone</cp:lastModifiedBy>
  <cp:lastPrinted>2017-07-05T00:06:32Z</cp:lastPrinted>
  <dcterms:created xsi:type="dcterms:W3CDTF">2013-06-18T20:09:20Z</dcterms:created>
  <dcterms:modified xsi:type="dcterms:W3CDTF">2023-03-07T23:42:09Z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TC040142069991</vt:lpwstr>
  </property>
</Properties>
</file>